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企業局\企業局共有\91 【総務課】受け取り\★経営比較分析表　受取口\作成シート 0119受取済み\経営比較分析表(R1)コメント記入\"/>
    </mc:Choice>
  </mc:AlternateContent>
  <workbookProtection workbookAlgorithmName="SHA-512" workbookHashValue="pYq44I76h/d1V5EdTNUjBQzevyJMYG9iRx+tN1MgFBH0b/VxN2yTOANz8fdFbiG3hKMAjsFH6W+Wzf0evf9jLQ==" workbookSaltValue="LYJpaGvmRPEcxKbqxTV1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<sst xmlns="http://schemas.openxmlformats.org/spreadsheetml/2006/main" count="228" uniqueCount="114">
  <si>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</si>
  <si>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</si>
  <si>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</si>
  <si>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</si>
  <si>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</si>
  <si>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</si>
  <si>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</si>
  <si>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</si>
  <si>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</si>
  <si>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</si>
  <si>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</si>
  <si>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</si>
  <si>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</si>
  <si>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</si>
  <si>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</si>
  <si>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</si>
  <si>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</si>
  <si>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</si>
  <si>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</si>
  <si>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</si>
  <si>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</si>
  <si>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</si>
  <si>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</si>
  <si>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</si>
  <si>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</si>
  <si>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</si>
  <si>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</si>
  <si>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</si>
  <si>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</si>
  <si>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</si>
  <si>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</si>
  <si>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</si>
  <si>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</si>
  <si>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</si>
  <si>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</si>
  <si>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</si>
  <si>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</si>
  <si>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</si>
  <si>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</si>
  <si>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</si>
  <si>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</si>
  <si>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</si>
  <si>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</si>
  <si>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</si>
  <si>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</si>
  <si>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</si>
  <si>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</si>
  <si>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</si>
  <si>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</si>
  <si>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</si>
  <si>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</si>
  <si>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</si>
  <si>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</si>
  <si>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</si>
  <si>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</si>
  <si>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</si>
  <si>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</si>
  <si>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</si>
  <si>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</si>
  <si>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</si>
  <si>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</si>
  <si>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</si>
  <si>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</si>
  <si>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</si>
  <si>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</si>
  <si>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</si>
  <si>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</si>
  <si>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</si>
  <si>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</si>
  <si>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</si>
  <si>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</si>
  <si>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</si>
  <si>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</si>
  <si>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</si>
  <si>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</si>
  <si>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</si>
  <si>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</si>
  <si>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</si>
  <si>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</si>
  <si>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</si>
  <si>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</si>
  <si>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</si>
  <si>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</si>
  <si>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</si>
  <si>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</si>
  <si>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</si>
  <si>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</si>
  <si>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</si>
  <si>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</si>
  <si>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</si>
  <si>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</si>
  <si>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</si>
  <si>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</si>
  <si>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</si>
  <si>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</si>
  <si>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</si>
  <si>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</si>
  <si>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</si>
  <si>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</si>
  <si>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</si>
  <si>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</si>
  <si>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</si>
  <si>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</si>
  <si>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</si>
  <si>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</si>
  <si>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</si>
  <si>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</si>
  <si>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</si>
  <si>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</si>
  <si>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</si>
  <si>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</si>
  <si>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管路延長の8割近くを占める事業が平成23年から給水を開始しているため、類似団体平均に比べて低くなっていますが、昭和44年から給水を開始した事業もあり資産の老朽化は大きな課題となっています。
【②管路経年化率、③管路更新率】
　管路が昭和50年代半ば以降に布設されているため類似団体平均に比べて低くなっていますが、今後、法定耐用年数を超過する施設の割合が急増することから、アセットマネジメント手法を用いた「施設管理基本計画」に基づき、施設の長寿命化を図りつつ、優先度の高い区間から管路更新を進めていきます。　</t>
    <phoneticPr fontId="4"/>
  </si>
  <si>
    <t>　単年度の状況をみると収支均衡を維持しており、概ね良好な経営状況にあります。
　引き続き、県民生活に不可欠である安全で良質な水道水を安定的に供給し、重要なインフラとして県民生活を支えるため、「島根県企業局経営計画」を着実に実行し、経費の縮減と適正な収入の確保などの経営努力を行っていくとともに、「施設管理基本計画」に基づき、適切な維持管理により施設の長寿命化を図っていきます。</t>
    <phoneticPr fontId="4"/>
  </si>
  <si>
    <t xml:space="preserve">  本県は、人口密度が低く、かつ山間部が大部分を占めていることなどから、水道事業を経営していくには極めて厳しい環境にありますが、業務見直しや経費縮減に取り組むなど経営努力によって公営企業に求められている経営水準を維持しています。
【①経常収支比率】
　100%を上回っており、単年度の収支均衡を確保しています。
【②累積欠損金比率】
　類似団体平均より高くなっていますが、平成２７年度に送水管の一部を受水団体に移管し除却損を計上したことによるもので、別途、自己資本は十分確保してあり、経営への影響はありません。
【③流動比率】
　類似団体平均より低いですが、200%を上回っており支払能力は十分確保しています。
【④企業債残高対給水収益比率】
　類似団体平均より高いですが、企業債の償還は支障なく行われています。
【⑤料金回収率】
　100%を上回っており、給水に係る費用は給水収益で賄われています。
【⑥給水原価】
　類似団体平均より低いのは、効率的な運営によるものです。
【⑦施設利用率】
　類似団体平均より低いですが、水需要（契約水量）が建設当初の計画水量（参画水量）を下回っているためです。
【⑧有収率】
　100%を超えており、運営に支障が無い状態です。</t>
    <rPh sb="488" eb="49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</si>
</sst>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2-48B9-8161-46CDA2D987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23E2-48B9-8161-46CDA2D987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58.22</c:v>
                </c:pt>
                <c:pt idx="1">
                  <c:v>57.36</c:v>
                </c:pt>
                <c:pt idx="2">
                  <c:v>58.42</c:v>
                </c:pt>
                <c:pt idx="3">
                  <c:v>57.89</c:v>
                </c:pt>
                <c:pt idx="4">
                  <c:v>57.02</c:v>
                </c:pt>
              </c:numCache>
            </c:numRef>
          </c:val>
          <c:extLst>
            <c:ext xmlns:c16="http://schemas.microsoft.com/office/drawing/2014/chart" uri="{C3380CC4-5D6E-409C-BE32-E72D297353CC}">
              <c16:uniqueId val="{00000000-409F-44EC-954E-E7E404D516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409F-44EC-954E-E7E404D516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101.65</c:v>
                </c:pt>
                <c:pt idx="1">
                  <c:v>102.31</c:v>
                </c:pt>
                <c:pt idx="2">
                  <c:v>101.9</c:v>
                </c:pt>
                <c:pt idx="3">
                  <c:v>102.42</c:v>
                </c:pt>
                <c:pt idx="4">
                  <c:v>103.59</c:v>
                </c:pt>
              </c:numCache>
            </c:numRef>
          </c:val>
          <c:extLst>
            <c:ext xmlns:c16="http://schemas.microsoft.com/office/drawing/2014/chart" uri="{C3380CC4-5D6E-409C-BE32-E72D297353CC}">
              <c16:uniqueId val="{00000000-34A8-429A-A3CD-2383DF5D70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34A8-429A-A3CD-2383DF5D70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105.99</c:v>
                </c:pt>
                <c:pt idx="1">
                  <c:v>108.3</c:v>
                </c:pt>
                <c:pt idx="2">
                  <c:v>106.04</c:v>
                </c:pt>
                <c:pt idx="3">
                  <c:v>101.84</c:v>
                </c:pt>
                <c:pt idx="4">
                  <c:v>103.51</c:v>
                </c:pt>
              </c:numCache>
            </c:numRef>
          </c:val>
          <c:extLst>
            <c:ext xmlns:c16="http://schemas.microsoft.com/office/drawing/2014/chart" uri="{C3380CC4-5D6E-409C-BE32-E72D297353CC}">
              <c16:uniqueId val="{00000000-77D3-439A-B403-FB177D8453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77D3-439A-B403-FB177D8453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27.45</c:v>
                </c:pt>
                <c:pt idx="1">
                  <c:v>29.46</c:v>
                </c:pt>
                <c:pt idx="2">
                  <c:v>31.64</c:v>
                </c:pt>
                <c:pt idx="3">
                  <c:v>33.49</c:v>
                </c:pt>
                <c:pt idx="4">
                  <c:v>35.39</c:v>
                </c:pt>
              </c:numCache>
            </c:numRef>
          </c:val>
          <c:extLst>
            <c:ext xmlns:c16="http://schemas.microsoft.com/office/drawing/2014/chart" uri="{C3380CC4-5D6E-409C-BE32-E72D297353CC}">
              <c16:uniqueId val="{00000000-C8A1-495F-AEA7-3E500E12AB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C8A1-495F-AEA7-3E500E12AB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0.05</c:v>
                </c:pt>
                <c:pt idx="1">
                  <c:v>0.05</c:v>
                </c:pt>
                <c:pt idx="2">
                  <c:v>0.05</c:v>
                </c:pt>
                <c:pt idx="3">
                  <c:v>0.05</c:v>
                </c:pt>
                <c:pt idx="4">
                  <c:v>0.05</c:v>
                </c:pt>
              </c:numCache>
            </c:numRef>
          </c:val>
          <c:extLst>
            <c:ext xmlns:c16="http://schemas.microsoft.com/office/drawing/2014/chart" uri="{C3380CC4-5D6E-409C-BE32-E72D297353CC}">
              <c16:uniqueId val="{00000000-F331-4C13-A1D1-5CBF349AD13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F331-4C13-A1D1-5CBF349AD13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46.28</c:v>
                </c:pt>
                <c:pt idx="1">
                  <c:v>36.770000000000003</c:v>
                </c:pt>
                <c:pt idx="2">
                  <c:v>30.9</c:v>
                </c:pt>
                <c:pt idx="3">
                  <c:v>28.73</c:v>
                </c:pt>
                <c:pt idx="4">
                  <c:v>24.58</c:v>
                </c:pt>
              </c:numCache>
            </c:numRef>
          </c:val>
          <c:extLst>
            <c:ext xmlns:c16="http://schemas.microsoft.com/office/drawing/2014/chart" uri="{C3380CC4-5D6E-409C-BE32-E72D297353CC}">
              <c16:uniqueId val="{00000000-C2FE-4C50-8046-5C093947C2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C2FE-4C50-8046-5C093947C2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187.79</c:v>
                </c:pt>
                <c:pt idx="1">
                  <c:v>212.6</c:v>
                </c:pt>
                <c:pt idx="2">
                  <c:v>216.85</c:v>
                </c:pt>
                <c:pt idx="3">
                  <c:v>202.51</c:v>
                </c:pt>
                <c:pt idx="4">
                  <c:v>227.88</c:v>
                </c:pt>
              </c:numCache>
            </c:numRef>
          </c:val>
          <c:extLst>
            <c:ext xmlns:c16="http://schemas.microsoft.com/office/drawing/2014/chart" uri="{C3380CC4-5D6E-409C-BE32-E72D297353CC}">
              <c16:uniqueId val="{00000000-091E-46CC-AB6C-9053A2C92E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091E-46CC-AB6C-9053A2C92E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555.54</c:v>
                </c:pt>
                <c:pt idx="1">
                  <c:v>530.98</c:v>
                </c:pt>
                <c:pt idx="2">
                  <c:v>514.02</c:v>
                </c:pt>
                <c:pt idx="3">
                  <c:v>491.17</c:v>
                </c:pt>
                <c:pt idx="4">
                  <c:v>460.24</c:v>
                </c:pt>
              </c:numCache>
            </c:numRef>
          </c:val>
          <c:extLst>
            <c:ext xmlns:c16="http://schemas.microsoft.com/office/drawing/2014/chart" uri="{C3380CC4-5D6E-409C-BE32-E72D297353CC}">
              <c16:uniqueId val="{00000000-B2C1-4B6A-B658-F1C8A3432B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B2C1-4B6A-B658-F1C8A3432B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105.97</c:v>
                </c:pt>
                <c:pt idx="1">
                  <c:v>107.58</c:v>
                </c:pt>
                <c:pt idx="2">
                  <c:v>105.05</c:v>
                </c:pt>
                <c:pt idx="3">
                  <c:v>100.86</c:v>
                </c:pt>
                <c:pt idx="4">
                  <c:v>101.69</c:v>
                </c:pt>
              </c:numCache>
            </c:numRef>
          </c:val>
          <c:extLst>
            <c:ext xmlns:c16="http://schemas.microsoft.com/office/drawing/2014/chart" uri="{C3380CC4-5D6E-409C-BE32-E72D297353CC}">
              <c16:uniqueId val="{00000000-C4B4-4D8C-9679-4BFC0D34A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C4B4-4D8C-9679-4BFC0D34A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63.8</c:v>
                </c:pt>
                <c:pt idx="1">
                  <c:v>63.31</c:v>
                </c:pt>
                <c:pt idx="2">
                  <c:v>61.75</c:v>
                </c:pt>
                <c:pt idx="3">
                  <c:v>64.55</c:v>
                </c:pt>
                <c:pt idx="4">
                  <c:v>64.069999999999993</c:v>
                </c:pt>
              </c:numCache>
            </c:numRef>
          </c:val>
          <c:extLst>
            <c:ext xmlns:c16="http://schemas.microsoft.com/office/drawing/2014/chart" uri="{C3380CC4-5D6E-409C-BE32-E72D297353CC}">
              <c16:uniqueId val="{00000000-F4D2-4840-892D-84F36C9E70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F4D2-4840-892D-84F36C9E70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島根県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非設置</v>
      </c>
      <c r="AE8" s="60"/>
      <c r="AF8" s="60"/>
      <c r="AG8" s="60"/>
      <c r="AH8" s="60"/>
      <c r="AI8" s="60"/>
      <c r="AJ8" s="60"/>
      <c r="AK8" s="4"/>
      <c r="AL8" s="61">
        <f>データ!$R$6</f>
        <v>679324</v>
      </c>
      <c r="AM8" s="61"/>
      <c r="AN8" s="61"/>
      <c r="AO8" s="61"/>
      <c r="AP8" s="61"/>
      <c r="AQ8" s="61"/>
      <c r="AR8" s="61"/>
      <c r="AS8" s="61"/>
      <c r="AT8" s="52">
        <f>データ!$S$6</f>
        <v>6708.27</v>
      </c>
      <c r="AU8" s="53"/>
      <c r="AV8" s="53"/>
      <c r="AW8" s="53"/>
      <c r="AX8" s="53"/>
      <c r="AY8" s="53"/>
      <c r="AZ8" s="53"/>
      <c r="BA8" s="53"/>
      <c r="BB8" s="54">
        <f>データ!$T$6</f>
        <v>101.27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75.89</v>
      </c>
      <c r="J10" s="53"/>
      <c r="K10" s="53"/>
      <c r="L10" s="53"/>
      <c r="M10" s="53"/>
      <c r="N10" s="53"/>
      <c r="O10" s="64"/>
      <c r="P10" s="54">
        <f>データ!$P$6</f>
        <v>54.63</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282580</v>
      </c>
      <c r="AM10" s="61"/>
      <c r="AN10" s="61"/>
      <c r="AO10" s="61"/>
      <c r="AP10" s="61"/>
      <c r="AQ10" s="61"/>
      <c r="AR10" s="61"/>
      <c r="AS10" s="61"/>
      <c r="AT10" s="52">
        <f>データ!$V$6</f>
        <v>756.18</v>
      </c>
      <c r="AU10" s="53"/>
      <c r="AV10" s="53"/>
      <c r="AW10" s="53"/>
      <c r="AX10" s="53"/>
      <c r="AY10" s="53"/>
      <c r="AZ10" s="53"/>
      <c r="BA10" s="53"/>
      <c r="BB10" s="54">
        <f>データ!$W$6</f>
        <v>373.69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6+EOrAfR2QcS5aXtBAdeYTBiuhZPOdTOn0sR5IaeM8hxL09Hm7+rzbf/1r1EjRNHrYbUDVpO8RXVY912NHdhWg==" saltValue="8hRf5N2pIIzuU/QKQG+/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320005</v>
      </c>
      <c r="D6" s="34">
        <f t="shared" si="3"/>
        <v>46</v>
      </c>
      <c r="E6" s="34">
        <f t="shared" si="3"/>
        <v>1</v>
      </c>
      <c r="F6" s="34">
        <f t="shared" si="3"/>
        <v>0</v>
      </c>
      <c r="G6" s="34">
        <f t="shared" si="3"/>
        <v>2</v>
      </c>
      <c r="H6" s="34" t="str">
        <f t="shared" si="3"/>
        <v>島根県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75.89</v>
      </c>
      <c r="P6" s="35">
        <f t="shared" si="3"/>
        <v>54.63</v>
      </c>
      <c r="Q6" s="35">
        <f t="shared" si="3"/>
        <v>0</v>
      </c>
      <c r="R6" s="35">
        <f t="shared" si="3"/>
        <v>679324</v>
      </c>
      <c r="S6" s="35">
        <f t="shared" si="3"/>
        <v>6708.27</v>
      </c>
      <c r="T6" s="35">
        <f t="shared" si="3"/>
        <v>101.27</v>
      </c>
      <c r="U6" s="35">
        <f t="shared" si="3"/>
        <v>282580</v>
      </c>
      <c r="V6" s="35">
        <f t="shared" si="3"/>
        <v>756.18</v>
      </c>
      <c r="W6" s="35">
        <f t="shared" si="3"/>
        <v>373.69</v>
      </c>
      <c r="X6" s="36">
        <f>IF(X7="",NA(),X7)</f>
        <v>105.99</v>
      </c>
      <c r="Y6" s="36">
        <f t="shared" ref="Y6:AG6" si="4">IF(Y7="",NA(),Y7)</f>
        <v>108.3</v>
      </c>
      <c r="Z6" s="36">
        <f t="shared" si="4"/>
        <v>106.04</v>
      </c>
      <c r="AA6" s="36">
        <f t="shared" si="4"/>
        <v>101.84</v>
      </c>
      <c r="AB6" s="36">
        <f t="shared" si="4"/>
        <v>103.51</v>
      </c>
      <c r="AC6" s="36">
        <f t="shared" si="4"/>
        <v>113.33</v>
      </c>
      <c r="AD6" s="36">
        <f t="shared" si="4"/>
        <v>114.05</v>
      </c>
      <c r="AE6" s="36">
        <f t="shared" si="4"/>
        <v>114.26</v>
      </c>
      <c r="AF6" s="36">
        <f t="shared" si="4"/>
        <v>112.98</v>
      </c>
      <c r="AG6" s="36">
        <f t="shared" si="4"/>
        <v>112.91</v>
      </c>
      <c r="AH6" s="35" t="str">
        <f>IF(AH7="","",IF(AH7="-","【-】","【"&amp;SUBSTITUTE(TEXT(AH7,"#,##0.00"),"-","△")&amp;"】"))</f>
        <v>【112.91】</v>
      </c>
      <c r="AI6" s="36">
        <f>IF(AI7="",NA(),AI7)</f>
        <v>46.28</v>
      </c>
      <c r="AJ6" s="36">
        <f t="shared" ref="AJ6:AR6" si="5">IF(AJ7="",NA(),AJ7)</f>
        <v>36.770000000000003</v>
      </c>
      <c r="AK6" s="36">
        <f t="shared" si="5"/>
        <v>30.9</v>
      </c>
      <c r="AL6" s="36">
        <f t="shared" si="5"/>
        <v>28.73</v>
      </c>
      <c r="AM6" s="36">
        <f t="shared" si="5"/>
        <v>24.58</v>
      </c>
      <c r="AN6" s="36">
        <f t="shared" si="5"/>
        <v>17.39</v>
      </c>
      <c r="AO6" s="36">
        <f t="shared" si="5"/>
        <v>12.65</v>
      </c>
      <c r="AP6" s="36">
        <f t="shared" si="5"/>
        <v>10.58</v>
      </c>
      <c r="AQ6" s="36">
        <f t="shared" si="5"/>
        <v>10.49</v>
      </c>
      <c r="AR6" s="36">
        <f t="shared" si="5"/>
        <v>9.92</v>
      </c>
      <c r="AS6" s="35" t="str">
        <f>IF(AS7="","",IF(AS7="-","【-】","【"&amp;SUBSTITUTE(TEXT(AS7,"#,##0.00"),"-","△")&amp;"】"))</f>
        <v>【9.92】</v>
      </c>
      <c r="AT6" s="36">
        <f>IF(AT7="",NA(),AT7)</f>
        <v>187.79</v>
      </c>
      <c r="AU6" s="36">
        <f t="shared" ref="AU6:BC6" si="6">IF(AU7="",NA(),AU7)</f>
        <v>212.6</v>
      </c>
      <c r="AV6" s="36">
        <f t="shared" si="6"/>
        <v>216.85</v>
      </c>
      <c r="AW6" s="36">
        <f t="shared" si="6"/>
        <v>202.51</v>
      </c>
      <c r="AX6" s="36">
        <f t="shared" si="6"/>
        <v>227.88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555.54</v>
      </c>
      <c r="BF6" s="36">
        <f t="shared" ref="BF6:BN6" si="7">IF(BF7="",NA(),BF7)</f>
        <v>530.98</v>
      </c>
      <c r="BG6" s="36">
        <f t="shared" si="7"/>
        <v>514.02</v>
      </c>
      <c r="BH6" s="36">
        <f t="shared" si="7"/>
        <v>491.17</v>
      </c>
      <c r="BI6" s="36">
        <f t="shared" si="7"/>
        <v>460.24</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105.97</v>
      </c>
      <c r="BQ6" s="36">
        <f t="shared" ref="BQ6:BY6" si="8">IF(BQ7="",NA(),BQ7)</f>
        <v>107.58</v>
      </c>
      <c r="BR6" s="36">
        <f t="shared" si="8"/>
        <v>105.05</v>
      </c>
      <c r="BS6" s="36">
        <f t="shared" si="8"/>
        <v>100.86</v>
      </c>
      <c r="BT6" s="36">
        <f t="shared" si="8"/>
        <v>101.69</v>
      </c>
      <c r="BU6" s="36">
        <f t="shared" si="8"/>
        <v>112.81</v>
      </c>
      <c r="BV6" s="36">
        <f t="shared" si="8"/>
        <v>113.88</v>
      </c>
      <c r="BW6" s="36">
        <f t="shared" si="8"/>
        <v>114.14</v>
      </c>
      <c r="BX6" s="36">
        <f t="shared" si="8"/>
        <v>112.83</v>
      </c>
      <c r="BY6" s="36">
        <f t="shared" si="8"/>
        <v>112.84</v>
      </c>
      <c r="BZ6" s="35" t="str">
        <f>IF(BZ7="","",IF(BZ7="-","【-】","【"&amp;SUBSTITUTE(TEXT(BZ7,"#,##0.00"),"-","△")&amp;"】"))</f>
        <v>【112.84】</v>
      </c>
      <c r="CA6" s="36">
        <f>IF(CA7="",NA(),CA7)</f>
        <v>63.8</v>
      </c>
      <c r="CB6" s="36">
        <f t="shared" ref="CB6:CJ6" si="9">IF(CB7="",NA(),CB7)</f>
        <v>63.31</v>
      </c>
      <c r="CC6" s="36">
        <f t="shared" si="9"/>
        <v>61.75</v>
      </c>
      <c r="CD6" s="36">
        <f t="shared" si="9"/>
        <v>64.55</v>
      </c>
      <c r="CE6" s="36">
        <f t="shared" si="9"/>
        <v>64.069999999999993</v>
      </c>
      <c r="CF6" s="36">
        <f t="shared" si="9"/>
        <v>75.3</v>
      </c>
      <c r="CG6" s="36">
        <f t="shared" si="9"/>
        <v>74.02</v>
      </c>
      <c r="CH6" s="36">
        <f t="shared" si="9"/>
        <v>73.03</v>
      </c>
      <c r="CI6" s="36">
        <f t="shared" si="9"/>
        <v>73.86</v>
      </c>
      <c r="CJ6" s="36">
        <f t="shared" si="9"/>
        <v>73.849999999999994</v>
      </c>
      <c r="CK6" s="35" t="str">
        <f>IF(CK7="","",IF(CK7="-","【-】","【"&amp;SUBSTITUTE(TEXT(CK7,"#,##0.00"),"-","△")&amp;"】"))</f>
        <v>【73.85】</v>
      </c>
      <c r="CL6" s="36">
        <f>IF(CL7="",NA(),CL7)</f>
        <v>58.22</v>
      </c>
      <c r="CM6" s="36">
        <f t="shared" ref="CM6:CU6" si="10">IF(CM7="",NA(),CM7)</f>
        <v>57.36</v>
      </c>
      <c r="CN6" s="36">
        <f t="shared" si="10"/>
        <v>58.42</v>
      </c>
      <c r="CO6" s="36">
        <f t="shared" si="10"/>
        <v>57.89</v>
      </c>
      <c r="CP6" s="36">
        <f t="shared" si="10"/>
        <v>57.02</v>
      </c>
      <c r="CQ6" s="36">
        <f t="shared" si="10"/>
        <v>61.82</v>
      </c>
      <c r="CR6" s="36">
        <f t="shared" si="10"/>
        <v>61.66</v>
      </c>
      <c r="CS6" s="36">
        <f t="shared" si="10"/>
        <v>62.19</v>
      </c>
      <c r="CT6" s="36">
        <f t="shared" si="10"/>
        <v>61.77</v>
      </c>
      <c r="CU6" s="36">
        <f t="shared" si="10"/>
        <v>61.69</v>
      </c>
      <c r="CV6" s="35" t="str">
        <f>IF(CV7="","",IF(CV7="-","【-】","【"&amp;SUBSTITUTE(TEXT(CV7,"#,##0.00"),"-","△")&amp;"】"))</f>
        <v>【61.69】</v>
      </c>
      <c r="CW6" s="36">
        <f>IF(CW7="",NA(),CW7)</f>
        <v>101.65</v>
      </c>
      <c r="CX6" s="36">
        <f t="shared" ref="CX6:DF6" si="11">IF(CX7="",NA(),CX7)</f>
        <v>102.31</v>
      </c>
      <c r="CY6" s="36">
        <f t="shared" si="11"/>
        <v>101.9</v>
      </c>
      <c r="CZ6" s="36">
        <f t="shared" si="11"/>
        <v>102.42</v>
      </c>
      <c r="DA6" s="36">
        <f t="shared" si="11"/>
        <v>103.59</v>
      </c>
      <c r="DB6" s="36">
        <f t="shared" si="11"/>
        <v>100.03</v>
      </c>
      <c r="DC6" s="36">
        <f t="shared" si="11"/>
        <v>100.05</v>
      </c>
      <c r="DD6" s="36">
        <f t="shared" si="11"/>
        <v>100.05</v>
      </c>
      <c r="DE6" s="36">
        <f t="shared" si="11"/>
        <v>100.08</v>
      </c>
      <c r="DF6" s="36">
        <f t="shared" si="11"/>
        <v>100</v>
      </c>
      <c r="DG6" s="35" t="str">
        <f>IF(DG7="","",IF(DG7="-","【-】","【"&amp;SUBSTITUTE(TEXT(DG7,"#,##0.00"),"-","△")&amp;"】"))</f>
        <v>【100.00】</v>
      </c>
      <c r="DH6" s="36">
        <f>IF(DH7="",NA(),DH7)</f>
        <v>27.45</v>
      </c>
      <c r="DI6" s="36">
        <f t="shared" ref="DI6:DQ6" si="12">IF(DI7="",NA(),DI7)</f>
        <v>29.46</v>
      </c>
      <c r="DJ6" s="36">
        <f t="shared" si="12"/>
        <v>31.64</v>
      </c>
      <c r="DK6" s="36">
        <f t="shared" si="12"/>
        <v>33.49</v>
      </c>
      <c r="DL6" s="36">
        <f t="shared" si="12"/>
        <v>35.39</v>
      </c>
      <c r="DM6" s="36">
        <f t="shared" si="12"/>
        <v>52.4</v>
      </c>
      <c r="DN6" s="36">
        <f t="shared" si="12"/>
        <v>53.56</v>
      </c>
      <c r="DO6" s="36">
        <f t="shared" si="12"/>
        <v>54.73</v>
      </c>
      <c r="DP6" s="36">
        <f t="shared" si="12"/>
        <v>55.77</v>
      </c>
      <c r="DQ6" s="36">
        <f t="shared" si="12"/>
        <v>56.48</v>
      </c>
      <c r="DR6" s="35" t="str">
        <f>IF(DR7="","",IF(DR7="-","【-】","【"&amp;SUBSTITUTE(TEXT(DR7,"#,##0.00"),"-","△")&amp;"】"))</f>
        <v>【56.48】</v>
      </c>
      <c r="DS6" s="36">
        <f>IF(DS7="",NA(),DS7)</f>
        <v>0.05</v>
      </c>
      <c r="DT6" s="36">
        <f t="shared" ref="DT6:EB6" si="13">IF(DT7="",NA(),DT7)</f>
        <v>0.05</v>
      </c>
      <c r="DU6" s="36">
        <f t="shared" si="13"/>
        <v>0.05</v>
      </c>
      <c r="DV6" s="36">
        <f t="shared" si="13"/>
        <v>0.05</v>
      </c>
      <c r="DW6" s="36">
        <f t="shared" si="13"/>
        <v>0.05</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320005</v>
      </c>
      <c r="D7" s="38">
        <v>46</v>
      </c>
      <c r="E7" s="38">
        <v>1</v>
      </c>
      <c r="F7" s="38">
        <v>0</v>
      </c>
      <c r="G7" s="38">
        <v>2</v>
      </c>
      <c r="H7" s="38" t="s">
        <v>93</v>
      </c>
      <c r="I7" s="38" t="s">
        <v>94</v>
      </c>
      <c r="J7" s="38" t="s">
        <v>95</v>
      </c>
      <c r="K7" s="38" t="s">
        <v>96</v>
      </c>
      <c r="L7" s="38" t="s">
        <v>97</v>
      </c>
      <c r="M7" s="38" t="s">
        <v>98</v>
      </c>
      <c r="N7" s="39" t="s">
        <v>99</v>
      </c>
      <c r="O7" s="39">
        <v>75.89</v>
      </c>
      <c r="P7" s="39">
        <v>54.63</v>
      </c>
      <c r="Q7" s="39">
        <v>0</v>
      </c>
      <c r="R7" s="39">
        <v>679324</v>
      </c>
      <c r="S7" s="39">
        <v>6708.27</v>
      </c>
      <c r="T7" s="39">
        <v>101.27</v>
      </c>
      <c r="U7" s="39">
        <v>282580</v>
      </c>
      <c r="V7" s="39">
        <v>756.18</v>
      </c>
      <c r="W7" s="39">
        <v>373.69</v>
      </c>
      <c r="X7" s="39">
        <v>105.99</v>
      </c>
      <c r="Y7" s="39">
        <v>108.3</v>
      </c>
      <c r="Z7" s="39">
        <v>106.04</v>
      </c>
      <c r="AA7" s="39">
        <v>101.84</v>
      </c>
      <c r="AB7" s="39">
        <v>103.51</v>
      </c>
      <c r="AC7" s="39">
        <v>113.33</v>
      </c>
      <c r="AD7" s="39">
        <v>114.05</v>
      </c>
      <c r="AE7" s="39">
        <v>114.26</v>
      </c>
      <c r="AF7" s="39">
        <v>112.98</v>
      </c>
      <c r="AG7" s="39">
        <v>112.91</v>
      </c>
      <c r="AH7" s="39">
        <v>112.91</v>
      </c>
      <c r="AI7" s="39">
        <v>46.28</v>
      </c>
      <c r="AJ7" s="39">
        <v>36.770000000000003</v>
      </c>
      <c r="AK7" s="39">
        <v>30.9</v>
      </c>
      <c r="AL7" s="39">
        <v>28.73</v>
      </c>
      <c r="AM7" s="39">
        <v>24.58</v>
      </c>
      <c r="AN7" s="39">
        <v>17.39</v>
      </c>
      <c r="AO7" s="39">
        <v>12.65</v>
      </c>
      <c r="AP7" s="39">
        <v>10.58</v>
      </c>
      <c r="AQ7" s="39">
        <v>10.49</v>
      </c>
      <c r="AR7" s="39">
        <v>9.92</v>
      </c>
      <c r="AS7" s="39">
        <v>9.92</v>
      </c>
      <c r="AT7" s="39">
        <v>187.79</v>
      </c>
      <c r="AU7" s="39">
        <v>212.6</v>
      </c>
      <c r="AV7" s="39">
        <v>216.85</v>
      </c>
      <c r="AW7" s="39">
        <v>202.51</v>
      </c>
      <c r="AX7" s="39">
        <v>227.88</v>
      </c>
      <c r="AY7" s="39">
        <v>212.95</v>
      </c>
      <c r="AZ7" s="39">
        <v>224.41</v>
      </c>
      <c r="BA7" s="39">
        <v>243.44</v>
      </c>
      <c r="BB7" s="39">
        <v>258.49</v>
      </c>
      <c r="BC7" s="39">
        <v>271.10000000000002</v>
      </c>
      <c r="BD7" s="39">
        <v>271.10000000000002</v>
      </c>
      <c r="BE7" s="39">
        <v>555.54</v>
      </c>
      <c r="BF7" s="39">
        <v>530.98</v>
      </c>
      <c r="BG7" s="39">
        <v>514.02</v>
      </c>
      <c r="BH7" s="39">
        <v>491.17</v>
      </c>
      <c r="BI7" s="39">
        <v>460.24</v>
      </c>
      <c r="BJ7" s="39">
        <v>333.48</v>
      </c>
      <c r="BK7" s="39">
        <v>320.31</v>
      </c>
      <c r="BL7" s="39">
        <v>303.26</v>
      </c>
      <c r="BM7" s="39">
        <v>290.31</v>
      </c>
      <c r="BN7" s="39">
        <v>272.95999999999998</v>
      </c>
      <c r="BO7" s="39">
        <v>272.95999999999998</v>
      </c>
      <c r="BP7" s="39">
        <v>105.97</v>
      </c>
      <c r="BQ7" s="39">
        <v>107.58</v>
      </c>
      <c r="BR7" s="39">
        <v>105.05</v>
      </c>
      <c r="BS7" s="39">
        <v>100.86</v>
      </c>
      <c r="BT7" s="39">
        <v>101.69</v>
      </c>
      <c r="BU7" s="39">
        <v>112.81</v>
      </c>
      <c r="BV7" s="39">
        <v>113.88</v>
      </c>
      <c r="BW7" s="39">
        <v>114.14</v>
      </c>
      <c r="BX7" s="39">
        <v>112.83</v>
      </c>
      <c r="BY7" s="39">
        <v>112.84</v>
      </c>
      <c r="BZ7" s="39">
        <v>112.84</v>
      </c>
      <c r="CA7" s="39">
        <v>63.8</v>
      </c>
      <c r="CB7" s="39">
        <v>63.31</v>
      </c>
      <c r="CC7" s="39">
        <v>61.75</v>
      </c>
      <c r="CD7" s="39">
        <v>64.55</v>
      </c>
      <c r="CE7" s="39">
        <v>64.069999999999993</v>
      </c>
      <c r="CF7" s="39">
        <v>75.3</v>
      </c>
      <c r="CG7" s="39">
        <v>74.02</v>
      </c>
      <c r="CH7" s="39">
        <v>73.03</v>
      </c>
      <c r="CI7" s="39">
        <v>73.86</v>
      </c>
      <c r="CJ7" s="39">
        <v>73.849999999999994</v>
      </c>
      <c r="CK7" s="39">
        <v>73.849999999999994</v>
      </c>
      <c r="CL7" s="39">
        <v>58.22</v>
      </c>
      <c r="CM7" s="39">
        <v>57.36</v>
      </c>
      <c r="CN7" s="39">
        <v>58.42</v>
      </c>
      <c r="CO7" s="39">
        <v>57.89</v>
      </c>
      <c r="CP7" s="39">
        <v>57.02</v>
      </c>
      <c r="CQ7" s="39">
        <v>61.82</v>
      </c>
      <c r="CR7" s="39">
        <v>61.66</v>
      </c>
      <c r="CS7" s="39">
        <v>62.19</v>
      </c>
      <c r="CT7" s="39">
        <v>61.77</v>
      </c>
      <c r="CU7" s="39">
        <v>61.69</v>
      </c>
      <c r="CV7" s="39">
        <v>61.69</v>
      </c>
      <c r="CW7" s="39">
        <v>101.65</v>
      </c>
      <c r="CX7" s="39">
        <v>102.31</v>
      </c>
      <c r="CY7" s="39">
        <v>101.9</v>
      </c>
      <c r="CZ7" s="39">
        <v>102.42</v>
      </c>
      <c r="DA7" s="39">
        <v>103.59</v>
      </c>
      <c r="DB7" s="39">
        <v>100.03</v>
      </c>
      <c r="DC7" s="39">
        <v>100.05</v>
      </c>
      <c r="DD7" s="39">
        <v>100.05</v>
      </c>
      <c r="DE7" s="39">
        <v>100.08</v>
      </c>
      <c r="DF7" s="39">
        <v>100</v>
      </c>
      <c r="DG7" s="39">
        <v>100</v>
      </c>
      <c r="DH7" s="39">
        <v>27.45</v>
      </c>
      <c r="DI7" s="39">
        <v>29.46</v>
      </c>
      <c r="DJ7" s="39">
        <v>31.64</v>
      </c>
      <c r="DK7" s="39">
        <v>33.49</v>
      </c>
      <c r="DL7" s="39">
        <v>35.39</v>
      </c>
      <c r="DM7" s="39">
        <v>52.4</v>
      </c>
      <c r="DN7" s="39">
        <v>53.56</v>
      </c>
      <c r="DO7" s="39">
        <v>54.73</v>
      </c>
      <c r="DP7" s="39">
        <v>55.77</v>
      </c>
      <c r="DQ7" s="39">
        <v>56.48</v>
      </c>
      <c r="DR7" s="39">
        <v>56.48</v>
      </c>
      <c r="DS7" s="39">
        <v>0.05</v>
      </c>
      <c r="DT7" s="39">
        <v>0.05</v>
      </c>
      <c r="DU7" s="39">
        <v>0.05</v>
      </c>
      <c r="DV7" s="39">
        <v>0.05</v>
      </c>
      <c r="DW7" s="39">
        <v>0.05</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2021-01-26T06:07:51Z</cp:lastPrinted>
  <dcterms:created xsi:type="dcterms:W3CDTF">2020-12-04T02:13:01Z</dcterms:created>
  <dcterms:modified xsi:type="dcterms:W3CDTF">2021-01-26T06:25:04Z</dcterms:modified>
  <cp:category/>
</cp:coreProperties>
</file>