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土木部\土木総務課\予算経理Ｇ\共通\各種調査\R2\060_公営企業に係る経営比較分析表（令和元年度決算）の分析等について（依頼）\03提出＆担当課から\"/>
    </mc:Choice>
  </mc:AlternateContent>
  <workbookProtection workbookAlgorithmName="SHA-512" workbookHashValue="8XpT2EBzkWvVB7PPJ4SkAEkrRfWIterM969rU9DgLa5MH3/Q9LN0HBYkW/SIkBw+oor4IMgpcjCBumUBWIMJbg==" workbookSaltValue="on4DF16XGEbBBk4m6nYLyA==" workbookSpinCount="100000" lockStructure="1"/>
  <bookViews>
    <workbookView xWindow="0" yWindow="0" windowWidth="2880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<sst xmlns="http://schemas.openxmlformats.org/spreadsheetml/2006/main" count="236" uniqueCount="118">
  <si>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</si>
  <si>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</si>
  <si>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</si>
  <si>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</si>
  <si>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</si>
  <si>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</si>
  <si>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</si>
  <si>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</si>
  <si>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</si>
  <si>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</si>
  <si>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</si>
  <si>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</si>
  <si>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</si>
  <si>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</si>
  <si>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</si>
  <si>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</si>
  <si>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</si>
  <si>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</si>
  <si>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</si>
  <si>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</si>
  <si>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</si>
  <si>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</si>
  <si>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</si>
  <si>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</si>
  <si>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</si>
  <si>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</si>
  <si>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</si>
  <si>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</si>
  <si>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</si>
  <si>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</si>
  <si>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</si>
  <si>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</si>
  <si>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</si>
  <si>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</si>
  <si>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</si>
  <si>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</si>
  <si>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</si>
  <si>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</si>
  <si>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</si>
  <si>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</si>
  <si>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</si>
  <si>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</si>
  <si>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</si>
  <si>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</si>
  <si>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</si>
  <si>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</si>
  <si>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</si>
  <si>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</si>
  <si>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</si>
  <si>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</si>
  <si>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</si>
  <si>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</si>
  <si>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</si>
  <si>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</si>
  <si>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</si>
  <si>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</si>
  <si>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</si>
  <si>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</si>
  <si>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</si>
  <si>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</si>
  <si>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</si>
  <si>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</si>
  <si>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</si>
  <si>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</si>
  <si>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</si>
  <si>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</si>
  <si>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</si>
  <si>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</si>
  <si>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</si>
  <si>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</si>
  <si>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</si>
  <si>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</si>
  <si>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</si>
  <si>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</si>
  <si>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</si>
  <si>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</si>
  <si>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</si>
  <si>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</si>
  <si>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</si>
  <si>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</si>
  <si>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</si>
  <si>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</si>
  <si>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</si>
  <si>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</si>
  <si>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</si>
  <si>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</si>
  <si>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</si>
  <si>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</si>
  <si>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</si>
  <si>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</si>
  <si>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</si>
  <si>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</si>
  <si>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</si>
  <si>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</si>
  <si>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</si>
  <si>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</si>
  <si>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</si>
  <si>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</si>
  <si>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</si>
  <si>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</si>
  <si>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</si>
  <si>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</si>
  <si>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</si>
  <si>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</si>
  <si>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</si>
  <si>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</si>
  <si>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</si>
  <si>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</si>
  <si>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</si>
  <si>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</si>
  <si>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</si>
  <si>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</si>
  <si>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</si>
  <si>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</si>
  <si>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</si>
  <si>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管渠改善率について、管渠の大幅な更新改良時期は未到来であるが、供用開始から38年経過しており、ストックマネジメント計画に基づき計画的に更新等を進める。</t>
    <phoneticPr fontId="4"/>
  </si>
  <si>
    <t>収益性、健全性は改善傾向を示しており、今後も水洗化率の向上による流入水量の増加、施設利用率の向上を図るとともに、効率的な汚水処理の実施により収益性、健全性の向上に取り組む。
また、計画的に施設等の更新・改修を進め、適切な投資による健全性・安全性を確保しながら老朽化対策に取り組む。
※１②・③、２①については、非法適用企業であるため非算定項目。
※２②については、耐用年数未満のため該当なし。</t>
    <phoneticPr fontId="4"/>
  </si>
  <si>
    <t xml:space="preserve">総収益には地方債償還額に対する交付税措置額（基準内繰入金）及び借換債収入が含まれていないため、収益的収支比率は100％を下回りR1年度収益的収支比率は79.07％となっている。
企業債残高対事業規模比率は、地方債現在高の減小により類似団体平均値と比較して大幅に低い水準にある。
　H27年度 31.6％　→R1年度28.01 ％
汚水処理原価は、H30年度に比べ▲6.7円の減少となったが、これは令和2年度より企業会計へ移行したことに伴い打切決算を行ったことによるものである。
施設利用率は流入水量の減少に伴いH30年度に比べ▲0.99ポイントの減少となったものの、類似団体との利用率の差は+7.03ポイントとなっている。
水洗化率はR1年度はH27年度と比べ＋1.28ポイントの増加となったものの、類似団体平均との差は▲1.59ポイント下回っている。
</t>
    <rPh sb="0" eb="3">
      <t>ソウシュウエキ</t>
    </rPh>
    <rPh sb="5" eb="8">
      <t>チホウサイ</t>
    </rPh>
    <rPh sb="8" eb="10">
      <t>ショウカン</t>
    </rPh>
    <rPh sb="10" eb="11">
      <t>ガク</t>
    </rPh>
    <rPh sb="12" eb="13">
      <t>タイ</t>
    </rPh>
    <rPh sb="15" eb="18">
      <t>コウフゼイ</t>
    </rPh>
    <rPh sb="18" eb="20">
      <t>ソチ</t>
    </rPh>
    <rPh sb="20" eb="21">
      <t>ガク</t>
    </rPh>
    <rPh sb="22" eb="25">
      <t>キジュンナイ</t>
    </rPh>
    <rPh sb="25" eb="27">
      <t>クリイレ</t>
    </rPh>
    <rPh sb="27" eb="28">
      <t>キン</t>
    </rPh>
    <rPh sb="29" eb="30">
      <t>オヨ</t>
    </rPh>
    <rPh sb="31" eb="34">
      <t>カリカエサイ</t>
    </rPh>
    <rPh sb="34" eb="36">
      <t>シュウニュウ</t>
    </rPh>
    <rPh sb="37" eb="38">
      <t>フク</t>
    </rPh>
    <rPh sb="47" eb="50">
      <t>シュウエキテキ</t>
    </rPh>
    <rPh sb="50" eb="52">
      <t>シュウシ</t>
    </rPh>
    <rPh sb="52" eb="54">
      <t>ヒリツ</t>
    </rPh>
    <rPh sb="60" eb="62">
      <t>シタマワ</t>
    </rPh>
    <rPh sb="65" eb="67">
      <t>ネンド</t>
    </rPh>
    <rPh sb="67" eb="70">
      <t>シュウエキテキ</t>
    </rPh>
    <rPh sb="70" eb="72">
      <t>シュウシ</t>
    </rPh>
    <rPh sb="72" eb="74">
      <t>ヒリツ</t>
    </rPh>
    <rPh sb="200" eb="202">
      <t>レイワ</t>
    </rPh>
    <rPh sb="203" eb="205">
      <t>ネンド</t>
    </rPh>
    <rPh sb="207" eb="209">
      <t>キギョウ</t>
    </rPh>
    <rPh sb="209" eb="211">
      <t>カイケイ</t>
    </rPh>
    <rPh sb="212" eb="214">
      <t>イコウ</t>
    </rPh>
    <rPh sb="219" eb="220">
      <t>トモナ</t>
    </rPh>
    <rPh sb="221" eb="223">
      <t>ウチキ</t>
    </rPh>
    <rPh sb="223" eb="225">
      <t>ケッサン</t>
    </rPh>
    <rPh sb="226" eb="2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</si>
</sst>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5A-49F5-827D-16E15367BA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955A-49F5-827D-16E15367BA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73.180000000000007</c:v>
                </c:pt>
                <c:pt idx="1">
                  <c:v>74.260000000000005</c:v>
                </c:pt>
                <c:pt idx="2">
                  <c:v>74.53</c:v>
                </c:pt>
                <c:pt idx="3">
                  <c:v>75.23</c:v>
                </c:pt>
                <c:pt idx="4">
                  <c:v>74.239999999999995</c:v>
                </c:pt>
              </c:numCache>
            </c:numRef>
          </c:val>
          <c:extLst>
            <c:ext xmlns:c16="http://schemas.microsoft.com/office/drawing/2014/chart" uri="{C3380CC4-5D6E-409C-BE32-E72D297353CC}">
              <c16:uniqueId val="{00000000-D6DE-480E-BF78-9E48EE953C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D6DE-480E-BF78-9E48EE953C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90.35</c:v>
                </c:pt>
                <c:pt idx="1">
                  <c:v>90.83</c:v>
                </c:pt>
                <c:pt idx="2">
                  <c:v>91.28</c:v>
                </c:pt>
                <c:pt idx="3">
                  <c:v>91.21</c:v>
                </c:pt>
                <c:pt idx="4">
                  <c:v>91.62</c:v>
                </c:pt>
              </c:numCache>
            </c:numRef>
          </c:val>
          <c:extLst>
            <c:ext xmlns:c16="http://schemas.microsoft.com/office/drawing/2014/chart" uri="{C3380CC4-5D6E-409C-BE32-E72D297353CC}">
              <c16:uniqueId val="{00000000-AD5D-4DF0-A27B-F0DBC6B1A6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AD5D-4DF0-A27B-F0DBC6B1A6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83.79</c:v>
                </c:pt>
                <c:pt idx="1">
                  <c:v>77.75</c:v>
                </c:pt>
                <c:pt idx="2">
                  <c:v>77.27</c:v>
                </c:pt>
                <c:pt idx="3">
                  <c:v>82.29</c:v>
                </c:pt>
                <c:pt idx="4">
                  <c:v>79.069999999999993</c:v>
                </c:pt>
              </c:numCache>
            </c:numRef>
          </c:val>
          <c:extLst>
            <c:ext xmlns:c16="http://schemas.microsoft.com/office/drawing/2014/chart" uri="{C3380CC4-5D6E-409C-BE32-E72D297353CC}">
              <c16:uniqueId val="{00000000-9D15-4E5A-9C09-F4A3B71868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5-4E5A-9C09-F4A3B71868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1A-4EBA-9598-B2380D7284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1A-4EBA-9598-B2380D7284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1A-400B-AB2D-1D3617CA2F5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1A-400B-AB2D-1D3617CA2F5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2-44F5-A51A-17C82B6643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2-44F5-A51A-17C82B6643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E-473C-8E6A-29D3391832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E-473C-8E6A-29D3391832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113.48</c:v>
                </c:pt>
                <c:pt idx="1">
                  <c:v>106.2</c:v>
                </c:pt>
                <c:pt idx="2">
                  <c:v>96.59</c:v>
                </c:pt>
                <c:pt idx="3">
                  <c:v>90.26</c:v>
                </c:pt>
                <c:pt idx="4">
                  <c:v>80.489999999999995</c:v>
                </c:pt>
              </c:numCache>
            </c:numRef>
          </c:val>
          <c:extLst>
            <c:ext xmlns:c16="http://schemas.microsoft.com/office/drawing/2014/chart" uri="{C3380CC4-5D6E-409C-BE32-E72D297353CC}">
              <c16:uniqueId val="{00000000-1F54-4CEF-9389-A1948C2278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1F54-4CEF-9389-A1948C2278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34-49A1-A70F-7FC47DB102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34-49A1-A70F-7FC47DB102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64.12</c:v>
                </c:pt>
                <c:pt idx="1">
                  <c:v>52.54</c:v>
                </c:pt>
                <c:pt idx="2">
                  <c:v>56.28</c:v>
                </c:pt>
                <c:pt idx="3">
                  <c:v>57.85</c:v>
                </c:pt>
                <c:pt idx="4">
                  <c:v>51.15</c:v>
                </c:pt>
              </c:numCache>
            </c:numRef>
          </c:val>
          <c:extLst>
            <c:ext xmlns:c16="http://schemas.microsoft.com/office/drawing/2014/chart" uri="{C3380CC4-5D6E-409C-BE32-E72D297353CC}">
              <c16:uniqueId val="{00000000-164E-46F3-8045-225C026C6D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164E-46F3-8045-225C026C6D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Normal="100" workbookViewId="0">
      <selection activeCell="BJ33" sqref="BJ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島根県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679324</v>
      </c>
      <c r="AM8" s="69"/>
      <c r="AN8" s="69"/>
      <c r="AO8" s="69"/>
      <c r="AP8" s="69"/>
      <c r="AQ8" s="69"/>
      <c r="AR8" s="69"/>
      <c r="AS8" s="69"/>
      <c r="AT8" s="68">
        <f>データ!T6</f>
        <v>6708.27</v>
      </c>
      <c r="AU8" s="68"/>
      <c r="AV8" s="68"/>
      <c r="AW8" s="68"/>
      <c r="AX8" s="68"/>
      <c r="AY8" s="68"/>
      <c r="AZ8" s="68"/>
      <c r="BA8" s="68"/>
      <c r="BB8" s="68">
        <f>データ!U6</f>
        <v>101.27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63.85</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264218</v>
      </c>
      <c r="AM10" s="69"/>
      <c r="AN10" s="69"/>
      <c r="AO10" s="69"/>
      <c r="AP10" s="69"/>
      <c r="AQ10" s="69"/>
      <c r="AR10" s="69"/>
      <c r="AS10" s="69"/>
      <c r="AT10" s="68">
        <f>データ!W6</f>
        <v>80.83</v>
      </c>
      <c r="AU10" s="68"/>
      <c r="AV10" s="68"/>
      <c r="AW10" s="68"/>
      <c r="AX10" s="68"/>
      <c r="AY10" s="68"/>
      <c r="AZ10" s="68"/>
      <c r="BA10" s="68"/>
      <c r="BB10" s="68">
        <f>データ!X6</f>
        <v>3268.81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7MJvd6esK59IX5PU3r1z+3/s2DOfj49yAxa6ymtyesC1BEEYD3elA6UdH3vkPKSBWb+iiryOXPGwk5/JG6cKWg==" saltValue="SEMDmiIqpbFlhM6DVnit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320005</v>
      </c>
      <c r="D6" s="33">
        <f t="shared" si="3"/>
        <v>47</v>
      </c>
      <c r="E6" s="33">
        <f t="shared" si="3"/>
        <v>17</v>
      </c>
      <c r="F6" s="33">
        <f t="shared" si="3"/>
        <v>3</v>
      </c>
      <c r="G6" s="33">
        <f t="shared" si="3"/>
        <v>0</v>
      </c>
      <c r="H6" s="33" t="str">
        <f t="shared" si="3"/>
        <v>島根県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63.85</v>
      </c>
      <c r="Q6" s="34">
        <f t="shared" si="3"/>
        <v>100</v>
      </c>
      <c r="R6" s="34">
        <f t="shared" si="3"/>
        <v>0</v>
      </c>
      <c r="S6" s="34">
        <f t="shared" si="3"/>
        <v>679324</v>
      </c>
      <c r="T6" s="34">
        <f t="shared" si="3"/>
        <v>6708.27</v>
      </c>
      <c r="U6" s="34">
        <f t="shared" si="3"/>
        <v>101.27</v>
      </c>
      <c r="V6" s="34">
        <f t="shared" si="3"/>
        <v>264218</v>
      </c>
      <c r="W6" s="34">
        <f t="shared" si="3"/>
        <v>80.83</v>
      </c>
      <c r="X6" s="34">
        <f t="shared" si="3"/>
        <v>3268.81</v>
      </c>
      <c r="Y6" s="35">
        <f>IF(Y7="",NA(),Y7)</f>
        <v>83.79</v>
      </c>
      <c r="Z6" s="35">
        <f t="shared" ref="Z6:AH6" si="4">IF(Z7="",NA(),Z7)</f>
        <v>77.75</v>
      </c>
      <c r="AA6" s="35">
        <f t="shared" si="4"/>
        <v>77.27</v>
      </c>
      <c r="AB6" s="35">
        <f t="shared" si="4"/>
        <v>82.29</v>
      </c>
      <c r="AC6" s="35">
        <f t="shared" si="4"/>
        <v>79.069999999999993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113.48</v>
      </c>
      <c r="BG6" s="35">
        <f t="shared" ref="BG6:BO6" si="7">IF(BG7="",NA(),BG7)</f>
        <v>106.2</v>
      </c>
      <c r="BH6" s="35">
        <f t="shared" si="7"/>
        <v>96.59</v>
      </c>
      <c r="BI6" s="35">
        <f t="shared" si="7"/>
        <v>90.26</v>
      </c>
      <c r="BJ6" s="35">
        <f t="shared" si="7"/>
        <v>80.489999999999995</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64.12</v>
      </c>
      <c r="CC6" s="35">
        <f t="shared" ref="CC6:CK6" si="9">IF(CC7="",NA(),CC7)</f>
        <v>52.54</v>
      </c>
      <c r="CD6" s="35">
        <f t="shared" si="9"/>
        <v>56.28</v>
      </c>
      <c r="CE6" s="35">
        <f t="shared" si="9"/>
        <v>57.85</v>
      </c>
      <c r="CF6" s="35">
        <f t="shared" si="9"/>
        <v>51.15</v>
      </c>
      <c r="CG6" s="35">
        <f t="shared" si="9"/>
        <v>60.18</v>
      </c>
      <c r="CH6" s="35">
        <f t="shared" si="9"/>
        <v>58.19</v>
      </c>
      <c r="CI6" s="35">
        <f t="shared" si="9"/>
        <v>56.65</v>
      </c>
      <c r="CJ6" s="35">
        <f t="shared" si="9"/>
        <v>55.61</v>
      </c>
      <c r="CK6" s="35">
        <f t="shared" si="9"/>
        <v>50.64</v>
      </c>
      <c r="CL6" s="34" t="str">
        <f>IF(CL7="","",IF(CL7="-","【-】","【"&amp;SUBSTITUTE(TEXT(CL7,"#,##0.00"),"-","△")&amp;"】"))</f>
        <v>【51.39】</v>
      </c>
      <c r="CM6" s="35">
        <f>IF(CM7="",NA(),CM7)</f>
        <v>73.180000000000007</v>
      </c>
      <c r="CN6" s="35">
        <f t="shared" ref="CN6:CV6" si="10">IF(CN7="",NA(),CN7)</f>
        <v>74.260000000000005</v>
      </c>
      <c r="CO6" s="35">
        <f t="shared" si="10"/>
        <v>74.53</v>
      </c>
      <c r="CP6" s="35">
        <f t="shared" si="10"/>
        <v>75.23</v>
      </c>
      <c r="CQ6" s="35">
        <f t="shared" si="10"/>
        <v>74.239999999999995</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90.35</v>
      </c>
      <c r="CY6" s="35">
        <f t="shared" ref="CY6:DG6" si="11">IF(CY7="",NA(),CY7)</f>
        <v>90.83</v>
      </c>
      <c r="CZ6" s="35">
        <f t="shared" si="11"/>
        <v>91.28</v>
      </c>
      <c r="DA6" s="35">
        <f t="shared" si="11"/>
        <v>91.21</v>
      </c>
      <c r="DB6" s="35">
        <f t="shared" si="11"/>
        <v>91.62</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320005</v>
      </c>
      <c r="D7" s="37">
        <v>47</v>
      </c>
      <c r="E7" s="37">
        <v>17</v>
      </c>
      <c r="F7" s="37">
        <v>3</v>
      </c>
      <c r="G7" s="37">
        <v>0</v>
      </c>
      <c r="H7" s="37" t="s">
        <v>97</v>
      </c>
      <c r="I7" s="37" t="s">
        <v>98</v>
      </c>
      <c r="J7" s="37" t="s">
        <v>99</v>
      </c>
      <c r="K7" s="37" t="s">
        <v>100</v>
      </c>
      <c r="L7" s="37" t="s">
        <v>101</v>
      </c>
      <c r="M7" s="37" t="s">
        <v>102</v>
      </c>
      <c r="N7" s="38" t="s">
        <v>103</v>
      </c>
      <c r="O7" s="38" t="s">
        <v>104</v>
      </c>
      <c r="P7" s="38">
        <v>63.85</v>
      </c>
      <c r="Q7" s="38">
        <v>100</v>
      </c>
      <c r="R7" s="38">
        <v>0</v>
      </c>
      <c r="S7" s="38">
        <v>679324</v>
      </c>
      <c r="T7" s="38">
        <v>6708.27</v>
      </c>
      <c r="U7" s="38">
        <v>101.27</v>
      </c>
      <c r="V7" s="38">
        <v>264218</v>
      </c>
      <c r="W7" s="38">
        <v>80.83</v>
      </c>
      <c r="X7" s="38">
        <v>3268.81</v>
      </c>
      <c r="Y7" s="38">
        <v>83.79</v>
      </c>
      <c r="Z7" s="38">
        <v>77.75</v>
      </c>
      <c r="AA7" s="38">
        <v>77.27</v>
      </c>
      <c r="AB7" s="38">
        <v>82.29</v>
      </c>
      <c r="AC7" s="38">
        <v>79.069999999999993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113.48</v>
      </c>
      <c r="BG7" s="38">
        <v>106.2</v>
      </c>
      <c r="BH7" s="38">
        <v>96.59</v>
      </c>
      <c r="BI7" s="38">
        <v>90.26</v>
      </c>
      <c r="BJ7" s="38">
        <v>80.489999999999995</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64.12</v>
      </c>
      <c r="CC7" s="38">
        <v>52.54</v>
      </c>
      <c r="CD7" s="38">
        <v>56.28</v>
      </c>
      <c r="CE7" s="38">
        <v>57.85</v>
      </c>
      <c r="CF7" s="38">
        <v>51.15</v>
      </c>
      <c r="CG7" s="38">
        <v>60.18</v>
      </c>
      <c r="CH7" s="38">
        <v>58.19</v>
      </c>
      <c r="CI7" s="38">
        <v>56.65</v>
      </c>
      <c r="CJ7" s="38">
        <v>55.61</v>
      </c>
      <c r="CK7" s="38">
        <v>50.64</v>
      </c>
      <c r="CL7" s="38">
        <v>51.39</v>
      </c>
      <c r="CM7" s="38">
        <v>73.180000000000007</v>
      </c>
      <c r="CN7" s="38">
        <v>74.260000000000005</v>
      </c>
      <c r="CO7" s="38">
        <v>74.53</v>
      </c>
      <c r="CP7" s="38">
        <v>75.23</v>
      </c>
      <c r="CQ7" s="38">
        <v>74.239999999999995</v>
      </c>
      <c r="CR7" s="38">
        <v>66.02</v>
      </c>
      <c r="CS7" s="38">
        <v>65.900000000000006</v>
      </c>
      <c r="CT7" s="38">
        <v>65.33</v>
      </c>
      <c r="CU7" s="38">
        <v>66.11</v>
      </c>
      <c r="CV7" s="38">
        <v>67.209999999999994</v>
      </c>
      <c r="CW7" s="38">
        <v>66.94</v>
      </c>
      <c r="CX7" s="38">
        <v>90.35</v>
      </c>
      <c r="CY7" s="38">
        <v>90.83</v>
      </c>
      <c r="CZ7" s="38">
        <v>91.28</v>
      </c>
      <c r="DA7" s="38">
        <v>91.21</v>
      </c>
      <c r="DB7" s="38">
        <v>91.62</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2021-01-25T10:26:59Z</cp:lastPrinted>
  <dcterms:created xsi:type="dcterms:W3CDTF">2020-12-04T02:50:55Z</dcterms:created>
  <dcterms:modified xsi:type="dcterms:W3CDTF">2021-01-25T10:28:12Z</dcterms:modified>
  <cp:category/>
</cp:coreProperties>
</file>