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5.56\経理班\03　決算担当\19　経営比較分析表\R01決算\回答\"/>
    </mc:Choice>
  </mc:AlternateContent>
  <workbookProtection workbookAlgorithmName="SHA-512" workbookHashValue="LPpvHWrKx5WfK5kVQjOeD4eVqGByk6lfVPQkFHOEqqKDSmuVT6YpxBPlOMO0S5s1dVc/Cit4IYwqOIrMdx4DlA==" workbookSaltValue="3euYjFH9YlMqfIIDLAhMQA==" workbookSpinCount="100000" lockStructure="1"/>
  <bookViews>
    <workbookView xWindow="0" yWindow="0" windowWidth="24000" windowHeight="96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GP18" i="5"/>
  <c r="GO18" i="5"/>
  <c r="GR18" i="5"/>
  <c r="GN18" i="5"/>
  <c r="GQ18" i="5"/>
  <c r="GQ12" i="5"/>
  <c r="GP12" i="5"/>
  <c r="GO12" i="5"/>
  <c r="GR12" i="5"/>
  <c r="GN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K12" i="5"/>
  <c r="GZ18" i="5"/>
  <c r="HC18" i="5"/>
  <c r="GY18" i="5"/>
  <c r="HB18" i="5"/>
  <c r="HA18" i="5"/>
  <c r="HV18"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HL12" i="5"/>
  <c r="EZ8" i="5"/>
  <c r="FT8" i="5"/>
  <c r="JK18" i="5"/>
  <c r="JI12" i="5"/>
  <c r="JJ18" i="5"/>
  <c r="JL12" i="5"/>
  <c r="JH12" i="5"/>
  <c r="JI18" i="5"/>
  <c r="JK12" i="5"/>
  <c r="JL18" i="5"/>
  <c r="JH18" i="5"/>
  <c r="JJ12" i="5"/>
  <c r="KC18" i="5"/>
  <c r="KE12" i="5"/>
  <c r="KF18" i="5"/>
  <c r="KB18" i="5"/>
  <c r="KD12" i="5"/>
  <c r="KE18" i="5"/>
  <c r="KC12" i="5"/>
  <c r="KD18" i="5"/>
  <c r="KF12" i="5"/>
  <c r="KB12" i="5"/>
  <c r="C10" i="5"/>
  <c r="GZ12" i="5"/>
  <c r="HT12" i="5"/>
  <c r="HM18" i="5"/>
  <c r="HI18" i="5"/>
  <c r="HL18" i="5"/>
  <c r="HK18" i="5"/>
  <c r="HM12" i="5"/>
  <c r="HJ18" i="5"/>
  <c r="IE18" i="5"/>
  <c r="IG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A12" i="5"/>
  <c r="HJ12" i="5"/>
  <c r="IC12" i="5"/>
  <c r="FX18" i="5" l="1"/>
  <c r="FT18" i="5"/>
  <c r="FW18" i="5"/>
  <c r="FV18" i="5"/>
  <c r="FU18" i="5"/>
  <c r="FU12" i="5"/>
  <c r="FX12" i="5"/>
  <c r="FT12" i="5"/>
  <c r="FW12" i="5"/>
  <c r="FV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FK18" i="5"/>
  <c r="FN18" i="5"/>
  <c r="FJ18" i="5"/>
  <c r="FM18" i="5"/>
  <c r="FL18" i="5"/>
  <c r="FL12" i="5"/>
  <c r="FK12" i="5"/>
  <c r="FN12" i="5"/>
  <c r="FJ12" i="5"/>
  <c r="FM12" i="5"/>
  <c r="FB18" i="5"/>
  <c r="FA18" i="5"/>
  <c r="FD18" i="5"/>
  <c r="EZ18" i="5"/>
  <c r="FC18" i="5"/>
  <c r="FC12" i="5"/>
  <c r="FB12" i="5"/>
  <c r="FA12" i="5"/>
  <c r="FD12" i="5"/>
  <c r="EZ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N11" i="4"/>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LQ10" i="5"/>
  <c r="KB10" i="5"/>
  <c r="IM10" i="5"/>
  <c r="GY10" i="5"/>
  <c r="FJ10" i="5"/>
  <c r="DU10" i="5"/>
  <c r="CF10" i="5"/>
  <c r="F11" i="4"/>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GG18" i="5"/>
  <c r="GF18" i="5"/>
  <c r="GE18" i="5"/>
  <c r="GH18" i="5"/>
  <c r="GD18" i="5"/>
  <c r="GH12" i="5"/>
  <c r="GD12" i="5"/>
  <c r="GG12" i="5"/>
  <c r="GF12" i="5"/>
  <c r="GE12" i="5"/>
</calcChain>
</file>

<file path=xl/sharedStrings.xml><?xml version="1.0" encoding="utf-8"?>
<sst xmlns="http://schemas.openxmlformats.org/spreadsheetml/2006/main" count="906" uniqueCount="268">
  <si>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</si>
  <si>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</si>
  <si>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</si>
  <si>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</si>
  <si>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</si>
  <si>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</si>
  <si>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</si>
  <si>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</si>
  <si>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</si>
  <si>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</si>
  <si>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</si>
  <si>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</si>
  <si>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</si>
  <si>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</si>
  <si>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</si>
  <si>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</si>
  <si>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</si>
  <si>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</si>
  <si>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</si>
  <si>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</si>
  <si>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</si>
  <si>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</si>
  <si>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</si>
  <si>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</si>
  <si>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</si>
  <si>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</si>
  <si>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</si>
  <si>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</si>
  <si>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</si>
  <si>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</si>
  <si>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</si>
  <si>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</si>
  <si>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</si>
  <si>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</si>
  <si>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</si>
  <si>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</si>
  <si>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</si>
  <si>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</si>
  <si>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</si>
  <si>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</si>
  <si>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</si>
  <si>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</si>
  <si>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</si>
  <si>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</si>
  <si>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</si>
  <si>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</si>
  <si>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</si>
  <si>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</si>
  <si>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</si>
  <si>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</si>
  <si>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</si>
  <si>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</si>
  <si>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</si>
  <si>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</si>
  <si>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</si>
  <si>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</si>
  <si>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</si>
  <si>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</si>
  <si>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</si>
  <si>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</si>
  <si>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</si>
  <si>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</si>
  <si>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</si>
  <si>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</si>
  <si>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</si>
  <si>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</si>
  <si>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</si>
  <si>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</si>
  <si>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</si>
  <si>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</si>
  <si>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</si>
  <si>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</si>
  <si>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</si>
  <si>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</si>
  <si>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</si>
  <si>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</si>
  <si>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</si>
  <si>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</si>
  <si>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</si>
  <si>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</si>
  <si>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</si>
  <si>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</si>
  <si>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</si>
  <si>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</si>
  <si>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</si>
  <si>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</si>
  <si>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</si>
  <si>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</si>
  <si>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</si>
  <si>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</si>
  <si>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</si>
  <si>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</si>
  <si>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</si>
  <si>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</si>
  <si>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</si>
  <si>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</si>
  <si>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</si>
  <si>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</si>
  <si>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</si>
  <si>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</si>
  <si>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</si>
  <si>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</si>
  <si>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</si>
  <si>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</si>
  <si>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</si>
  <si>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</si>
  <si>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</si>
  <si>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</si>
  <si>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</si>
  <si>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</si>
  <si>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</si>
  <si>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</si>
  <si>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</si>
  <si>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</si>
  <si>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</si>
  <si>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</si>
  <si>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</si>
  <si>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</si>
  <si>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</si>
  <si>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330001</t>
  </si>
  <si>
    <t>46</t>
  </si>
  <si>
    <t>04</t>
  </si>
  <si>
    <t>0</t>
  </si>
  <si>
    <t>000</t>
  </si>
  <si>
    <t>岡山県</t>
  </si>
  <si>
    <t>法適用</t>
  </si>
  <si>
    <t>電気事業</t>
  </si>
  <si>
    <t>自治体職員</t>
  </si>
  <si>
    <t>-</t>
  </si>
  <si>
    <t>令和6年3月31日　旭川第一ほか17箇所</t>
  </si>
  <si>
    <t>令和3年10月31日　真加子発電所</t>
  </si>
  <si>
    <t>無</t>
  </si>
  <si>
    <t>中国電力（株）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</si>
  <si>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</si>
  <si>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</si>
  <si>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</si>
  <si>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</si>
  <si>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</si>
  <si>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</si>
  <si>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</si>
  <si>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</si>
  <si>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</si>
  <si>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</si>
  <si>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</si>
  <si>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</si>
  <si>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</si>
  <si>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</si>
  <si>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</si>
  <si>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</si>
  <si>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</si>
  <si>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</si>
  <si>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</si>
  <si>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</si>
  <si>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</si>
  <si>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</si>
  <si>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</si>
  <si>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</si>
  <si>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</si>
  <si>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</si>
  <si>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</si>
  <si>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</si>
  <si>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</si>
  <si>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</si>
  <si>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</si>
  <si>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</si>
  <si>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</si>
  <si>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</si>
  <si>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</si>
  <si>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</si>
  <si>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</si>
  <si>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</si>
  <si>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</si>
  <si>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</si>
  <si>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</si>
  <si>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</si>
  <si>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</si>
  <si>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</si>
  <si>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</si>
  <si>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</si>
  <si>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</si>
  <si>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</si>
  <si>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</si>
  <si>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</si>
  <si>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</si>
  <si>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</si>
  <si>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</si>
  <si>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</si>
  <si>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</si>
  <si>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</si>
  <si>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</si>
  <si>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</si>
  <si>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</si>
  <si>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</si>
  <si>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</si>
  <si>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</si>
  <si>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</si>
  <si>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</si>
  <si>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</si>
  <si>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</si>
  <si>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</si>
  <si>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</si>
  <si>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</si>
  <si>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</si>
  <si>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</si>
  <si>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</si>
  <si>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</si>
  <si>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</si>
  <si>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</si>
  <si>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</si>
  <si>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</si>
  <si>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</si>
  <si>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</si>
  <si>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</si>
  <si>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</si>
  <si>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</si>
  <si>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</si>
  <si>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</si>
  <si>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</si>
  <si>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</si>
  <si>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</si>
  <si>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</si>
  <si>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</si>
  <si>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</si>
  <si>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</si>
  <si>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</si>
  <si>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</si>
  <si>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</si>
  <si>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</si>
  <si>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</si>
  <si>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</si>
  <si>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</si>
  <si>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</si>
  <si>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</si>
  <si>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</si>
  <si>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</si>
  <si>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</si>
  <si>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</si>
  <si>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</si>
  <si>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</si>
  <si>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</si>
  <si>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</si>
  <si>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</si>
  <si>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</si>
  <si>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</si>
  <si>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</si>
  <si>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</si>
  <si>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</si>
  <si>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</si>
  <si>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</si>
  <si>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</si>
  <si>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</si>
  <si>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</si>
  <si>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</si>
  <si>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</si>
  <si>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</si>
  <si>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</si>
  <si>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</si>
  <si>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</si>
  <si>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</si>
  <si>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</si>
  <si>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</si>
  <si>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</si>
  <si>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</si>
  <si>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</si>
  <si>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営業開始以来、常に経営の合理化を図るとともに、適正な料金の確保、設備の効率的な運用等に努め、安定した経営を継続している。
　また、現状分析や将来見通しを踏まえた経営戦略を平成３１年１月に策定した。電気事業を取り巻く環境の変化に対応しながら、引き続き安定した経営が可能となるよう努めてまいりたい。</t>
    <phoneticPr fontId="5"/>
  </si>
  <si>
    <t xml:space="preserve">
【利益剰余金の使途に対する考え方、今後の方針】
　利益剰余金は、将来の施設更新に充てるための建設改良積立金や企業債償還のための減債積立金に積み立てることを基本としている。また、このうち固定価格買取制度によって得られた利益については、広く県民や企業の負担によるものであり、制度の趣旨に沿って再生可能エネルギーの普及拡大や省エネルギー分野の取組などに活用することで県民に還元していく方針である。
【利益剰余金の内訳】
　①減債積立金                               335,095,189円
　②再生可能エネルギー等推進積立金         1,258,926,000円
　③当年度未処分利益剰余金　　　　　　　　   700,033,352円
【使途、目的】
　①企業債の償還に充てるための補填財源を積み立てたもの。
　②再生可能エネルギーを利用した発電所の新規開発、改良事業に使用するほか、
 　  一般会計への繰出しを行い、再生可能エネルギーの利用を促進する事業へ充当する。
　③当年度決算により生じた利益剰余金で、議会の議決を経て処分される。
【令和元年度決算における利益剰余金の処分内容（令和２年10月２日議決）】
　・自己資本金への組入れ　　223,994,307円
　・減債積立金への積立て　　101,000,000円
　・再生可能エネルギー等推進積立金への積立て　　375,000,000円
</t>
    <phoneticPr fontId="5"/>
  </si>
  <si>
    <r>
      <t xml:space="preserve">経常収支比率及び営業収支比率については、ともに１００％を超えており、料金収入以外の収入に依存することなく黒字経営を維持できている。
</t>
    </r>
    <r>
      <rPr>
        <b/>
        <sz val="18"/>
        <color theme="1"/>
        <rFont val="ＭＳ ゴシック"/>
        <family val="3"/>
        <charset val="128"/>
      </rPr>
      <t>【経常収支比率　 8.7％減】
【営業収支比率　 9.4％減】</t>
    </r>
    <r>
      <rPr>
        <sz val="18"/>
        <color theme="1"/>
        <rFont val="ＭＳ ゴシック"/>
        <family val="3"/>
        <charset val="128"/>
      </rPr>
      <t xml:space="preserve">
　令和元年度は前年度に比べて、営業利益が悪化した。降水量の少ない月が多かったことにより電力料金収入が減少したことに加え、西日本豪雨の災害復旧事業等にかかるダム管理負担金などで費用が増加したためである。しかしながら、依然全国平均と同程度の比率は維持しており、健全な状態と考えている。
　短期的な支払能力については、流動比率が１００％を超え、全国平均を上回っているが、これは前年度に水力発電所の大規模オーバーホールを実施するために計上していた特別修繕引当金が減少したことによる。なお、本県の発電所は比較的新しいものが多く、流動負債に計上される企業債の償還額が大きいことから償還とともに、引き続き改善していくものと考えている。
</t>
    </r>
    <r>
      <rPr>
        <b/>
        <sz val="18"/>
        <color theme="1"/>
        <rFont val="ＭＳ ゴシック"/>
        <family val="3"/>
        <charset val="128"/>
      </rPr>
      <t>【流動比率　 460.6％増】</t>
    </r>
    <r>
      <rPr>
        <sz val="18"/>
        <color theme="1"/>
        <rFont val="ＭＳ ゴシック"/>
        <family val="3"/>
        <charset val="128"/>
      </rPr>
      <t xml:space="preserve">
　供給原価については、全国平均と比較して高コストとなっている。
</t>
    </r>
    <r>
      <rPr>
        <b/>
        <sz val="18"/>
        <color theme="1"/>
        <rFont val="ＭＳ ゴシック"/>
        <family val="3"/>
        <charset val="128"/>
      </rPr>
      <t>【供給原価　586.0円増】</t>
    </r>
    <r>
      <rPr>
        <sz val="18"/>
        <color theme="1"/>
        <rFont val="ＭＳ ゴシック"/>
        <family val="3"/>
        <charset val="128"/>
      </rPr>
      <t xml:space="preserve">
　令和元年度は前年度に比べて、降水量の低下による年間発電電力量の減少に加え、経常費用が増加したため高コストとなっている。
　EBITDA（減価償却前営業利益）については、年々上昇傾向にあったが、平成２９年度から減少に転じている。
</t>
    </r>
    <r>
      <rPr>
        <b/>
        <sz val="18"/>
        <color theme="1"/>
        <rFont val="ＭＳ ゴシック"/>
        <family val="3"/>
        <charset val="128"/>
      </rPr>
      <t>【EBITDA　193,331千円減】</t>
    </r>
    <r>
      <rPr>
        <sz val="18"/>
        <color theme="1"/>
        <rFont val="ＭＳ ゴシック"/>
        <family val="3"/>
        <charset val="128"/>
      </rPr>
      <t xml:space="preserve">
　令和元年度は前年度に比べて、純利益が減少したため、EBITDAも減少した。純利益の減少は降水量の低下によるものであり、施設自体の収益性が低下しているものとは考えていない。</t>
    </r>
    <rPh sb="99" eb="101">
      <t>レイワ</t>
    </rPh>
    <rPh sb="115" eb="117">
      <t>リエキ</t>
    </rPh>
    <rPh sb="118" eb="120">
      <t>アッカ</t>
    </rPh>
    <rPh sb="155" eb="156">
      <t>クワ</t>
    </rPh>
    <rPh sb="170" eb="171">
      <t>ナド</t>
    </rPh>
    <rPh sb="177" eb="179">
      <t>カンリ</t>
    </rPh>
    <rPh sb="179" eb="182">
      <t>フタンキン</t>
    </rPh>
    <rPh sb="273" eb="274">
      <t>ウワ</t>
    </rPh>
    <rPh sb="284" eb="287">
      <t>ゼンネンド</t>
    </rPh>
    <rPh sb="288" eb="290">
      <t>スイリョク</t>
    </rPh>
    <rPh sb="290" eb="293">
      <t>ハツデンショ</t>
    </rPh>
    <rPh sb="294" eb="297">
      <t>ダイキボ</t>
    </rPh>
    <rPh sb="305" eb="307">
      <t>ジッシ</t>
    </rPh>
    <rPh sb="312" eb="314">
      <t>ケイジョウ</t>
    </rPh>
    <rPh sb="318" eb="322">
      <t>トクベツシュウゼン</t>
    </rPh>
    <rPh sb="322" eb="325">
      <t>ヒキアテキン</t>
    </rPh>
    <rPh sb="383" eb="385">
      <t>ショウカン</t>
    </rPh>
    <rPh sb="390" eb="391">
      <t>ヒ</t>
    </rPh>
    <rPh sb="392" eb="393">
      <t>ツヅ</t>
    </rPh>
    <rPh sb="476" eb="478">
      <t>レイワ</t>
    </rPh>
    <rPh sb="478" eb="480">
      <t>ガンネン</t>
    </rPh>
    <rPh sb="510" eb="511">
      <t>クワ</t>
    </rPh>
    <rPh sb="518" eb="520">
      <t>ゾウカ</t>
    </rPh>
    <rPh sb="612" eb="614">
      <t>レイワ</t>
    </rPh>
    <rPh sb="614" eb="615">
      <t>ガン</t>
    </rPh>
    <phoneticPr fontId="5"/>
  </si>
  <si>
    <r>
      <t xml:space="preserve">　水力発電については、降水量の減少等により、例年と比べると設備利用率が減少した。太陽光発電については全国平均と同程度となっている。
</t>
    </r>
    <r>
      <rPr>
        <b/>
        <sz val="18"/>
        <color theme="1"/>
        <rFont val="ＭＳ ゴシック"/>
        <family val="3"/>
        <charset val="128"/>
      </rPr>
      <t>【設備利用率　0.2％減（施設全体）】</t>
    </r>
    <r>
      <rPr>
        <sz val="18"/>
        <color theme="1"/>
        <rFont val="ＭＳ ゴシック"/>
        <family val="3"/>
        <charset val="128"/>
      </rPr>
      <t xml:space="preserve">
　修繕費比率については、若干の経年増減はあるものの、全国平均を上回っている。定期的なオーバーホール等の大規模修繕については特別修繕引当金により費用の平準化を図っているところであるが、さらなる節減を検討する。
　なお、太陽光発電については施設も比較的新しいため、例年最低限の修繕を行っているが、平成２９年度は監視制御装置について４年に１度の細密点検を行ったため上昇したものである。
</t>
    </r>
    <r>
      <rPr>
        <b/>
        <sz val="18"/>
        <color theme="1"/>
        <rFont val="ＭＳ ゴシック"/>
        <family val="3"/>
        <charset val="128"/>
      </rPr>
      <t>【修繕費比率　1.8％減（施設全体）】</t>
    </r>
    <r>
      <rPr>
        <sz val="18"/>
        <color theme="1"/>
        <rFont val="ＭＳ ゴシック"/>
        <family val="3"/>
        <charset val="128"/>
      </rPr>
      <t xml:space="preserve">
　企業債残高対料金収入比率については、水力発電では比較的新しい施設が多く、全国平均を上回っているものの新たな借入は行っておらず、減少傾向にあり、当面は改善していくものと考えている。太陽光発電については施設設置当初の借入以降新たな借入は行っておらず、また新規の設置も計画していないことから、引き続き減少していくものと考えている。
</t>
    </r>
    <r>
      <rPr>
        <b/>
        <sz val="18"/>
        <color theme="1"/>
        <rFont val="ＭＳ ゴシック"/>
        <family val="3"/>
        <charset val="128"/>
      </rPr>
      <t>【企業債残高対料金収入比率　18.5％減（施設全体）】</t>
    </r>
    <r>
      <rPr>
        <sz val="18"/>
        <color theme="1"/>
        <rFont val="ＭＳ ゴシック"/>
        <family val="3"/>
        <charset val="128"/>
      </rPr>
      <t xml:space="preserve">
　有形固定資産減価償却率については、水力・太陽光ともに上昇傾向にあり、全国平均と同程度となっている。水力発電で減少に転じたのは水力発電設備の大規模オーバーホール実施に係る資産取得によるものである。今後も計画的な整備により、安定供給の確保に努める。
</t>
    </r>
    <r>
      <rPr>
        <b/>
        <sz val="18"/>
        <color theme="1"/>
        <rFont val="ＭＳ ゴシック"/>
        <family val="3"/>
        <charset val="128"/>
      </rPr>
      <t>【有形固定資産減価償却率　0.4％減（施設全体）】</t>
    </r>
    <r>
      <rPr>
        <sz val="18"/>
        <color theme="1"/>
        <rFont val="ＭＳ ゴシック"/>
        <family val="3"/>
        <charset val="128"/>
      </rPr>
      <t xml:space="preserve">
　FIT収入割合については、他団体と比較して高い状況にあり、買取期間終了による収入の減少を考慮し、既存施設の発電効率を高めるための改良工事を計画的に実施していく。なお、太陽光については、１００％となっており、買取期間終了後の処遇について検討する必要がある。
</t>
    </r>
    <r>
      <rPr>
        <b/>
        <sz val="18"/>
        <color theme="1"/>
        <rFont val="ＭＳ ゴシック"/>
        <family val="3"/>
        <charset val="128"/>
      </rPr>
      <t>【FIT収入割合　6.1％減（施設全体）】</t>
    </r>
    <rPh sb="118" eb="120">
      <t>ウワマワ</t>
    </rPh>
    <rPh sb="182" eb="184">
      <t>セツゲン</t>
    </rPh>
    <rPh sb="185" eb="187">
      <t>ケントウ</t>
    </rPh>
    <rPh sb="217" eb="219">
      <t>レイネン</t>
    </rPh>
    <rPh sb="226" eb="227">
      <t>オコナ</t>
    </rPh>
    <rPh sb="518" eb="520">
      <t>ジョウショウ</t>
    </rPh>
    <rPh sb="520" eb="522">
      <t>ケイコウ</t>
    </rPh>
    <rPh sb="541" eb="543">
      <t>スイリョク</t>
    </rPh>
    <rPh sb="543" eb="545">
      <t>ハツデン</t>
    </rPh>
    <rPh sb="546" eb="548">
      <t>ゲンショウ</t>
    </rPh>
    <rPh sb="549" eb="550">
      <t>テン</t>
    </rPh>
    <rPh sb="554" eb="556">
      <t>スイリョク</t>
    </rPh>
    <rPh sb="556" eb="560">
      <t>ハツデンセツビ</t>
    </rPh>
    <rPh sb="561" eb="564">
      <t>ダイキボ</t>
    </rPh>
    <rPh sb="571" eb="573">
      <t>ジッシ</t>
    </rPh>
    <rPh sb="574" eb="575">
      <t>カカ</t>
    </rPh>
    <rPh sb="576" eb="578">
      <t>シサン</t>
    </rPh>
    <rPh sb="578" eb="580">
      <t>シュトク</t>
    </rPh>
    <rPh sb="632" eb="633">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</si>
</sst>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151.9</c:v>
                </c:pt>
                <c:pt idx="1">
                  <c:v>155</c:v>
                </c:pt>
                <c:pt idx="2">
                  <c:v>133.6</c:v>
                </c:pt>
                <c:pt idx="3">
                  <c:v>129.30000000000001</c:v>
                </c:pt>
                <c:pt idx="4">
                  <c:v>120.6</c:v>
                </c:pt>
              </c:numCache>
            </c:numRef>
          </c:val>
          <c:extLst>
            <c:ext xmlns:c16="http://schemas.microsoft.com/office/drawing/2014/chart" uri="{C3380CC4-5D6E-409C-BE32-E72D297353CC}">
              <c16:uniqueId val="{00000000-EAE4-44AF-A6D7-095B6DE7FF18}"/>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EAE4-44AF-A6D7-095B6DE7FF1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AE4-44AF-A6D7-095B6DE7FF18}"/>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43.6</c:v>
                </c:pt>
                <c:pt idx="1">
                  <c:v>44.6</c:v>
                </c:pt>
                <c:pt idx="2">
                  <c:v>40.700000000000003</c:v>
                </c:pt>
                <c:pt idx="3">
                  <c:v>38.799999999999997</c:v>
                </c:pt>
                <c:pt idx="4">
                  <c:v>32.700000000000003</c:v>
                </c:pt>
              </c:numCache>
            </c:numRef>
          </c:val>
          <c:extLst>
            <c:ext xmlns:c16="http://schemas.microsoft.com/office/drawing/2014/chart" uri="{C3380CC4-5D6E-409C-BE32-E72D297353CC}">
              <c16:uniqueId val="{00000000-9B4B-4438-97AD-2471937DA1CC}"/>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9B4B-4438-97AD-2471937DA1CC}"/>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44.3</c:v>
                </c:pt>
                <c:pt idx="1">
                  <c:v>48.3</c:v>
                </c:pt>
                <c:pt idx="2">
                  <c:v>43.3</c:v>
                </c:pt>
                <c:pt idx="3">
                  <c:v>34.5</c:v>
                </c:pt>
                <c:pt idx="4">
                  <c:v>34.299999999999997</c:v>
                </c:pt>
              </c:numCache>
            </c:numRef>
          </c:val>
          <c:extLst>
            <c:ext xmlns:c16="http://schemas.microsoft.com/office/drawing/2014/chart" uri="{C3380CC4-5D6E-409C-BE32-E72D297353CC}">
              <c16:uniqueId val="{00000000-37B1-4E6C-BEB0-FB5D2A7DEE5F}"/>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37B1-4E6C-BEB0-FB5D2A7DEE5F}"/>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28.4</c:v>
                </c:pt>
                <c:pt idx="1">
                  <c:v>28</c:v>
                </c:pt>
                <c:pt idx="2">
                  <c:v>30.7</c:v>
                </c:pt>
                <c:pt idx="3">
                  <c:v>30.6</c:v>
                </c:pt>
                <c:pt idx="4">
                  <c:v>28.4</c:v>
                </c:pt>
              </c:numCache>
            </c:numRef>
          </c:val>
          <c:extLst>
            <c:ext xmlns:c16="http://schemas.microsoft.com/office/drawing/2014/chart" uri="{C3380CC4-5D6E-409C-BE32-E72D297353CC}">
              <c16:uniqueId val="{00000000-ABD4-4BF8-BC78-B84D84DE277D}"/>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ABD4-4BF8-BC78-B84D84DE277D}"/>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154.19999999999999</c:v>
                </c:pt>
                <c:pt idx="1">
                  <c:v>127.4</c:v>
                </c:pt>
                <c:pt idx="2">
                  <c:v>123.2</c:v>
                </c:pt>
                <c:pt idx="3">
                  <c:v>117.1</c:v>
                </c:pt>
                <c:pt idx="4">
                  <c:v>98.7</c:v>
                </c:pt>
              </c:numCache>
            </c:numRef>
          </c:val>
          <c:extLst>
            <c:ext xmlns:c16="http://schemas.microsoft.com/office/drawing/2014/chart" uri="{C3380CC4-5D6E-409C-BE32-E72D297353CC}">
              <c16:uniqueId val="{00000000-CB78-4610-8EB4-C80F2D23F90B}"/>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CB78-4610-8EB4-C80F2D23F90B}"/>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61.5</c:v>
                </c:pt>
                <c:pt idx="1">
                  <c:v>60.7</c:v>
                </c:pt>
                <c:pt idx="2">
                  <c:v>61.2</c:v>
                </c:pt>
                <c:pt idx="3">
                  <c:v>63</c:v>
                </c:pt>
                <c:pt idx="4">
                  <c:v>62.3</c:v>
                </c:pt>
              </c:numCache>
            </c:numRef>
          </c:val>
          <c:extLst>
            <c:ext xmlns:c16="http://schemas.microsoft.com/office/drawing/2014/chart" uri="{C3380CC4-5D6E-409C-BE32-E72D297353CC}">
              <c16:uniqueId val="{00000000-9FC3-46F6-AF78-8CF80271739A}"/>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9FC3-46F6-AF78-8CF80271739A}"/>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40.1</c:v>
                </c:pt>
                <c:pt idx="1">
                  <c:v>41.4</c:v>
                </c:pt>
                <c:pt idx="2">
                  <c:v>36.9</c:v>
                </c:pt>
                <c:pt idx="3">
                  <c:v>34.5</c:v>
                </c:pt>
                <c:pt idx="4">
                  <c:v>27.9</c:v>
                </c:pt>
              </c:numCache>
            </c:numRef>
          </c:val>
          <c:extLst>
            <c:ext xmlns:c16="http://schemas.microsoft.com/office/drawing/2014/chart" uri="{C3380CC4-5D6E-409C-BE32-E72D297353CC}">
              <c16:uniqueId val="{00000000-F8CA-44F1-A636-35CAB4589B1A}"/>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F8CA-44F1-A636-35CAB4589B1A}"/>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0-478D-BDCD-53FAC654A987}"/>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0-478D-BDCD-53FAC654A987}"/>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C6D-45B8-81B5-2CD497F9BC30}"/>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6D-45B8-81B5-2CD497F9BC30}"/>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EB-4464-BF10-BAF2EA0FA88C}"/>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B-4464-BF10-BAF2EA0FA88C}"/>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8A6-4516-8694-97708DFACAA8}"/>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6-4516-8694-97708DFACAA8}"/>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159.30000000000001</c:v>
                </c:pt>
                <c:pt idx="1">
                  <c:v>161.5</c:v>
                </c:pt>
                <c:pt idx="2">
                  <c:v>138.19999999999999</c:v>
                </c:pt>
                <c:pt idx="3">
                  <c:v>133.30000000000001</c:v>
                </c:pt>
                <c:pt idx="4">
                  <c:v>123.9</c:v>
                </c:pt>
              </c:numCache>
            </c:numRef>
          </c:val>
          <c:extLst>
            <c:ext xmlns:c16="http://schemas.microsoft.com/office/drawing/2014/chart" uri="{C3380CC4-5D6E-409C-BE32-E72D297353CC}">
              <c16:uniqueId val="{00000000-4CBD-4CE3-962D-9FA3A860B745}"/>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4CBD-4CE3-962D-9FA3A860B74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CBD-4CE3-962D-9FA3A860B745}"/>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2E-4E91-87D1-F8B05734401D}"/>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2E-4E91-87D1-F8B05734401D}"/>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51-49AD-8193-691770270B20}"/>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51-49AD-8193-691770270B20}"/>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64-47BE-BA52-6FDD0AAD9979}"/>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64-47BE-BA52-6FDD0AAD9979}"/>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0B-49DA-BAC4-2C7C928B22E0}"/>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0B-49DA-BAC4-2C7C928B22E0}"/>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C0-42BE-8096-D161B3CAF1A8}"/>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C0-42BE-8096-D161B3CAF1A8}"/>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46-40CC-A99E-986692966C42}"/>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46-40CC-A99E-986692966C42}"/>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14.3</c:v>
                </c:pt>
                <c:pt idx="1">
                  <c:v>14.4</c:v>
                </c:pt>
                <c:pt idx="2">
                  <c:v>14.8</c:v>
                </c:pt>
                <c:pt idx="3">
                  <c:v>14.6</c:v>
                </c:pt>
                <c:pt idx="4">
                  <c:v>14.8</c:v>
                </c:pt>
              </c:numCache>
            </c:numRef>
          </c:val>
          <c:extLst>
            <c:ext xmlns:c16="http://schemas.microsoft.com/office/drawing/2014/chart" uri="{C3380CC4-5D6E-409C-BE32-E72D297353CC}">
              <c16:uniqueId val="{00000000-2BF3-43EF-B072-ED528FE9D71F}"/>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c:ext xmlns:c16="http://schemas.microsoft.com/office/drawing/2014/chart" uri="{C3380CC4-5D6E-409C-BE32-E72D297353CC}">
              <c16:uniqueId val="{00000001-2BF3-43EF-B072-ED528FE9D71F}"/>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0.6</c:v>
                </c:pt>
                <c:pt idx="1">
                  <c:v>0.3</c:v>
                </c:pt>
                <c:pt idx="2">
                  <c:v>7.8</c:v>
                </c:pt>
                <c:pt idx="3">
                  <c:v>3.3</c:v>
                </c:pt>
                <c:pt idx="4">
                  <c:v>2.8</c:v>
                </c:pt>
              </c:numCache>
            </c:numRef>
          </c:val>
          <c:extLst>
            <c:ext xmlns:c16="http://schemas.microsoft.com/office/drawing/2014/chart" uri="{C3380CC4-5D6E-409C-BE32-E72D297353CC}">
              <c16:uniqueId val="{00000000-39D5-48D2-869B-70FD7086DC66}"/>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c:ext xmlns:c16="http://schemas.microsoft.com/office/drawing/2014/chart" uri="{C3380CC4-5D6E-409C-BE32-E72D297353CC}">
              <c16:uniqueId val="{00000001-39D5-48D2-869B-70FD7086DC66}"/>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248.3</c:v>
                </c:pt>
                <c:pt idx="1">
                  <c:v>228.5</c:v>
                </c:pt>
                <c:pt idx="2">
                  <c:v>204.4</c:v>
                </c:pt>
                <c:pt idx="3">
                  <c:v>189.6</c:v>
                </c:pt>
                <c:pt idx="4">
                  <c:v>168.6</c:v>
                </c:pt>
              </c:numCache>
            </c:numRef>
          </c:val>
          <c:extLst>
            <c:ext xmlns:c16="http://schemas.microsoft.com/office/drawing/2014/chart" uri="{C3380CC4-5D6E-409C-BE32-E72D297353CC}">
              <c16:uniqueId val="{00000000-70D3-4A65-A4CD-8647B2E99063}"/>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c:ext xmlns:c16="http://schemas.microsoft.com/office/drawing/2014/chart" uri="{C3380CC4-5D6E-409C-BE32-E72D297353CC}">
              <c16:uniqueId val="{00000001-70D3-4A65-A4CD-8647B2E99063}"/>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12</c:v>
                </c:pt>
                <c:pt idx="1">
                  <c:v>17</c:v>
                </c:pt>
                <c:pt idx="2">
                  <c:v>22</c:v>
                </c:pt>
                <c:pt idx="3">
                  <c:v>27</c:v>
                </c:pt>
                <c:pt idx="4">
                  <c:v>31.7</c:v>
                </c:pt>
              </c:numCache>
            </c:numRef>
          </c:val>
          <c:extLst>
            <c:ext xmlns:c16="http://schemas.microsoft.com/office/drawing/2014/chart" uri="{C3380CC4-5D6E-409C-BE32-E72D297353CC}">
              <c16:uniqueId val="{00000000-39D9-4C88-8231-D88CDFFDE35D}"/>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c:ext xmlns:c16="http://schemas.microsoft.com/office/drawing/2014/chart" uri="{C3380CC4-5D6E-409C-BE32-E72D297353CC}">
              <c16:uniqueId val="{00000001-39D9-4C88-8231-D88CDFFDE35D}"/>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492.4</c:v>
                </c:pt>
                <c:pt idx="1">
                  <c:v>346.1</c:v>
                </c:pt>
                <c:pt idx="2">
                  <c:v>460.6</c:v>
                </c:pt>
                <c:pt idx="3">
                  <c:v>530.6</c:v>
                </c:pt>
                <c:pt idx="4">
                  <c:v>991.2</c:v>
                </c:pt>
              </c:numCache>
            </c:numRef>
          </c:val>
          <c:extLst>
            <c:ext xmlns:c16="http://schemas.microsoft.com/office/drawing/2014/chart" uri="{C3380CC4-5D6E-409C-BE32-E72D297353CC}">
              <c16:uniqueId val="{00000000-794C-4A7B-B298-0123FD24D0A1}"/>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794C-4A7B-B298-0123FD24D0A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94C-4A7B-B298-0123FD24D0A1}"/>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D0F-47C8-93A8-339012A43FEC}"/>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1D0F-47C8-93A8-339012A43FEC}"/>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8721</c:v>
                </c:pt>
                <c:pt idx="1">
                  <c:v>8274.5</c:v>
                </c:pt>
                <c:pt idx="2">
                  <c:v>9710.7999999999993</c:v>
                </c:pt>
                <c:pt idx="3">
                  <c:v>11530.8</c:v>
                </c:pt>
                <c:pt idx="4">
                  <c:v>12116.8</c:v>
                </c:pt>
              </c:numCache>
            </c:numRef>
          </c:val>
          <c:extLst>
            <c:ext xmlns:c16="http://schemas.microsoft.com/office/drawing/2014/chart" uri="{C3380CC4-5D6E-409C-BE32-E72D297353CC}">
              <c16:uniqueId val="{00000000-721C-4CA7-A464-20AAD67D3662}"/>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721C-4CA7-A464-20AAD67D3662}"/>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1853266</c:v>
                </c:pt>
                <c:pt idx="1">
                  <c:v>1924841</c:v>
                </c:pt>
                <c:pt idx="2">
                  <c:v>1610053</c:v>
                </c:pt>
                <c:pt idx="3">
                  <c:v>1460079</c:v>
                </c:pt>
                <c:pt idx="4">
                  <c:v>1266748</c:v>
                </c:pt>
              </c:numCache>
            </c:numRef>
          </c:val>
          <c:extLst>
            <c:ext xmlns:c16="http://schemas.microsoft.com/office/drawing/2014/chart" uri="{C3380CC4-5D6E-409C-BE32-E72D297353CC}">
              <c16:uniqueId val="{00000000-9527-48ED-BD74-66F08CF2076E}"/>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9527-48ED-BD74-66F08CF2076E}"/>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42.7</c:v>
                </c:pt>
                <c:pt idx="1">
                  <c:v>46.5</c:v>
                </c:pt>
                <c:pt idx="2">
                  <c:v>41.7</c:v>
                </c:pt>
                <c:pt idx="3">
                  <c:v>33.5</c:v>
                </c:pt>
                <c:pt idx="4">
                  <c:v>33.299999999999997</c:v>
                </c:pt>
              </c:numCache>
            </c:numRef>
          </c:val>
          <c:extLst>
            <c:ext xmlns:c16="http://schemas.microsoft.com/office/drawing/2014/chart" uri="{C3380CC4-5D6E-409C-BE32-E72D297353CC}">
              <c16:uniqueId val="{00000000-378F-4726-828A-9395E5E96FE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378F-4726-828A-9395E5E96FE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26.4</c:v>
                </c:pt>
                <c:pt idx="1">
                  <c:v>26.2</c:v>
                </c:pt>
                <c:pt idx="2">
                  <c:v>29.2</c:v>
                </c:pt>
                <c:pt idx="3">
                  <c:v>28.8</c:v>
                </c:pt>
                <c:pt idx="4">
                  <c:v>27</c:v>
                </c:pt>
              </c:numCache>
            </c:numRef>
          </c:val>
          <c:extLst>
            <c:ext xmlns:c16="http://schemas.microsoft.com/office/drawing/2014/chart" uri="{C3380CC4-5D6E-409C-BE32-E72D297353CC}">
              <c16:uniqueId val="{00000000-5FC0-43D8-B93B-1AEE6FDFCBC8}"/>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5FC0-43D8-B93B-1AEE6FDFCBC8}"/>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159.6</c:v>
                </c:pt>
                <c:pt idx="1">
                  <c:v>132.80000000000001</c:v>
                </c:pt>
                <c:pt idx="2">
                  <c:v>128.1</c:v>
                </c:pt>
                <c:pt idx="3">
                  <c:v>121.8</c:v>
                </c:pt>
                <c:pt idx="4">
                  <c:v>103.3</c:v>
                </c:pt>
              </c:numCache>
            </c:numRef>
          </c:val>
          <c:extLst>
            <c:ext xmlns:c16="http://schemas.microsoft.com/office/drawing/2014/chart" uri="{C3380CC4-5D6E-409C-BE32-E72D297353CC}">
              <c16:uniqueId val="{00000000-E4E4-42C2-9DCC-A49FED90962A}"/>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E4E4-42C2-9DCC-A49FED90962A}"/>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58.9</c:v>
                </c:pt>
                <c:pt idx="1">
                  <c:v>58.4</c:v>
                </c:pt>
                <c:pt idx="2">
                  <c:v>59.3</c:v>
                </c:pt>
                <c:pt idx="3">
                  <c:v>61.2</c:v>
                </c:pt>
                <c:pt idx="4">
                  <c:v>60.8</c:v>
                </c:pt>
              </c:numCache>
            </c:numRef>
          </c:val>
          <c:extLst>
            <c:ext xmlns:c16="http://schemas.microsoft.com/office/drawing/2014/chart" uri="{C3380CC4-5D6E-409C-BE32-E72D297353CC}">
              <c16:uniqueId val="{00000000-064E-4640-B690-E94BA2F51FDD}"/>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064E-4640-B690-E94BA2F51FDD}"/>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3" Type="http://schemas.openxmlformats.org/officeDocument/2006/relationships/image" Target="../media/image28.emf"/><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emf"/><Relationship Id="rId2" Type="http://schemas.openxmlformats.org/officeDocument/2006/relationships/image" Target="../media/image27.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emf"/><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emf"/><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emf"/><Relationship Id="rId14" Type="http://schemas.openxmlformats.org/officeDocument/2006/relationships/image" Target="../media/image39.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48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49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49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49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49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49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49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49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49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49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49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50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50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50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50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50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505"/>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506"/>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507"/>
                </a:ext>
              </a:extLst>
            </xdr:cNvPicPr>
          </xdr:nvPicPr>
          <xdr:blipFill>
            <a:blip xmlns:r="http://schemas.openxmlformats.org/officeDocument/2006/relationships" r:embed="rId47"/>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508"/>
                </a:ext>
              </a:extLst>
            </xdr:cNvPicPr>
          </xdr:nvPicPr>
          <xdr:blipFill>
            <a:blip xmlns:r="http://schemas.openxmlformats.org/officeDocument/2006/relationships" r:embed="rId48"/>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509"/>
                </a:ext>
              </a:extLst>
            </xdr:cNvPicPr>
          </xdr:nvPicPr>
          <xdr:blipFill>
            <a:blip xmlns:r="http://schemas.openxmlformats.org/officeDocument/2006/relationships" r:embed="rId48"/>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510"/>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511"/>
                </a:ext>
              </a:extLst>
            </xdr:cNvPicPr>
          </xdr:nvPicPr>
          <xdr:blipFill>
            <a:blip xmlns:r="http://schemas.openxmlformats.org/officeDocument/2006/relationships" r:embed="rId48"/>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512"/>
                </a:ext>
              </a:extLst>
            </xdr:cNvPicPr>
          </xdr:nvPicPr>
          <xdr:blipFill>
            <a:blip xmlns:r="http://schemas.openxmlformats.org/officeDocument/2006/relationships" r:embed="rId48"/>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513"/>
                </a:ext>
              </a:extLst>
            </xdr:cNvPicPr>
          </xdr:nvPicPr>
          <xdr:blipFill>
            <a:blip xmlns:r="http://schemas.openxmlformats.org/officeDocument/2006/relationships" r:embed="rId49"/>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514"/>
                </a:ext>
              </a:extLst>
            </xdr:cNvPicPr>
          </xdr:nvPicPr>
          <xdr:blipFill>
            <a:blip xmlns:r="http://schemas.openxmlformats.org/officeDocument/2006/relationships" r:embed="rId50"/>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515"/>
                </a:ext>
              </a:extLst>
            </xdr:cNvPicPr>
          </xdr:nvPicPr>
          <xdr:blipFill>
            <a:blip xmlns:r="http://schemas.openxmlformats.org/officeDocument/2006/relationships" r:embed="rId51"/>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516"/>
                </a:ext>
              </a:extLst>
            </xdr:cNvPicPr>
          </xdr:nvPicPr>
          <xdr:blipFill>
            <a:blip xmlns:r="http://schemas.openxmlformats.org/officeDocument/2006/relationships" r:embed="rId52"/>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517"/>
                </a:ext>
              </a:extLst>
            </xdr:cNvPicPr>
          </xdr:nvPicPr>
          <xdr:blipFill>
            <a:blip xmlns:r="http://schemas.openxmlformats.org/officeDocument/2006/relationships" r:embed="rId53"/>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518"/>
                </a:ext>
              </a:extLst>
            </xdr:cNvPicPr>
          </xdr:nvPicPr>
          <xdr:blipFill>
            <a:blip xmlns:r="http://schemas.openxmlformats.org/officeDocument/2006/relationships" r:embed="rId54"/>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519"/>
                </a:ext>
              </a:extLst>
            </xdr:cNvPicPr>
          </xdr:nvPicPr>
          <xdr:blipFill>
            <a:blip xmlns:r="http://schemas.openxmlformats.org/officeDocument/2006/relationships" r:embed="rId55"/>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520"/>
                </a:ext>
              </a:extLst>
            </xdr:cNvPicPr>
          </xdr:nvPicPr>
          <xdr:blipFill>
            <a:blip xmlns:r="http://schemas.openxmlformats.org/officeDocument/2006/relationships" r:embed="rId55"/>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521"/>
                </a:ext>
              </a:extLst>
            </xdr:cNvPicPr>
          </xdr:nvPicPr>
          <xdr:blipFill>
            <a:blip xmlns:r="http://schemas.openxmlformats.org/officeDocument/2006/relationships" r:embed="rId55"/>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522"/>
                </a:ext>
              </a:extLst>
            </xdr:cNvPicPr>
          </xdr:nvPicPr>
          <xdr:blipFill>
            <a:blip xmlns:r="http://schemas.openxmlformats.org/officeDocument/2006/relationships" r:embed="rId55"/>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523"/>
                </a:ext>
              </a:extLst>
            </xdr:cNvPicPr>
          </xdr:nvPicPr>
          <xdr:blipFill>
            <a:blip xmlns:r="http://schemas.openxmlformats.org/officeDocument/2006/relationships" r:embed="rId55"/>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3524"/>
                </a:ext>
              </a:extLst>
            </xdr:cNvPicPr>
          </xdr:nvPicPr>
          <xdr:blipFill>
            <a:blip xmlns:r="http://schemas.openxmlformats.org/officeDocument/2006/relationships" r:embed="rId55"/>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3525"/>
                </a:ext>
              </a:extLst>
            </xdr:cNvPicPr>
          </xdr:nvPicPr>
          <xdr:blipFill>
            <a:blip xmlns:r="http://schemas.openxmlformats.org/officeDocument/2006/relationships" r:embed="rId55"/>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3526"/>
                </a:ext>
              </a:extLst>
            </xdr:cNvPicPr>
          </xdr:nvPicPr>
          <xdr:blipFill>
            <a:blip xmlns:r="http://schemas.openxmlformats.org/officeDocument/2006/relationships" r:embed="rId55"/>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3527"/>
                </a:ext>
              </a:extLst>
            </xdr:cNvPicPr>
          </xdr:nvPicPr>
          <xdr:blipFill>
            <a:blip xmlns:r="http://schemas.openxmlformats.org/officeDocument/2006/relationships" r:embed="rId55"/>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3528"/>
                </a:ext>
              </a:extLst>
            </xdr:cNvPicPr>
          </xdr:nvPicPr>
          <xdr:blipFill>
            <a:blip xmlns:r="http://schemas.openxmlformats.org/officeDocument/2006/relationships" r:embed="rId55"/>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U40"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岡山県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80</v>
      </c>
      <c r="O3" s="176"/>
      <c r="P3" s="176"/>
      <c r="Q3" s="177"/>
      <c r="R3" s="1"/>
      <c r="S3" s="178" t="s">
        <v>265</v>
      </c>
      <c r="T3" s="179"/>
      <c r="U3" s="179"/>
      <c r="V3" s="179"/>
      <c r="W3" s="179"/>
      <c r="X3" s="179"/>
      <c r="Y3" s="179"/>
      <c r="Z3" s="179"/>
      <c r="AA3" s="179"/>
      <c r="AB3" s="179"/>
      <c r="AC3" s="179"/>
      <c r="AD3" s="179"/>
      <c r="AE3" s="179"/>
      <c r="AF3" s="179"/>
      <c r="AG3" s="179"/>
      <c r="AH3" s="180"/>
      <c r="AI3" s="1"/>
      <c r="AJ3" s="1"/>
      <c r="AK3" s="112" t="s">
        <v>266</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18</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129</v>
      </c>
      <c r="G7" s="170"/>
      <c r="H7" s="170"/>
      <c r="I7" s="170"/>
      <c r="J7" s="171" t="s">
        <v>130</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132</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f>データ!W6</f>
        <v>238949</v>
      </c>
      <c r="G12" s="151"/>
      <c r="H12" s="150">
        <f>データ!X6</f>
        <v>259949</v>
      </c>
      <c r="I12" s="151"/>
      <c r="J12" s="150">
        <f>データ!Y6</f>
        <v>232848</v>
      </c>
      <c r="K12" s="151"/>
      <c r="L12" s="150">
        <f>データ!Z6</f>
        <v>185847</v>
      </c>
      <c r="M12" s="151"/>
      <c r="N12" s="152">
        <f>データ!AA6</f>
        <v>185247</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f>データ!AL6</f>
        <v>4393</v>
      </c>
      <c r="G15" s="143"/>
      <c r="H15" s="143">
        <f>データ!AM6</f>
        <v>4423</v>
      </c>
      <c r="I15" s="143"/>
      <c r="J15" s="143">
        <f>データ!AN6</f>
        <v>4548</v>
      </c>
      <c r="K15" s="143"/>
      <c r="L15" s="143">
        <f>データ!AO6</f>
        <v>4472</v>
      </c>
      <c r="M15" s="143"/>
      <c r="N15" s="144">
        <f>データ!AP6</f>
        <v>4542</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243342</v>
      </c>
      <c r="G16" s="146"/>
      <c r="H16" s="146">
        <f>データ!AR6</f>
        <v>264372</v>
      </c>
      <c r="I16" s="146"/>
      <c r="J16" s="146">
        <f>データ!AS6</f>
        <v>237396</v>
      </c>
      <c r="K16" s="146"/>
      <c r="L16" s="146">
        <f>データ!AT6</f>
        <v>190319</v>
      </c>
      <c r="M16" s="146"/>
      <c r="N16" s="138">
        <f>データ!AU6</f>
        <v>189789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f>データ!AV6</f>
        <v>1837559</v>
      </c>
      <c r="G19" s="136"/>
      <c r="H19" s="136"/>
      <c r="I19" s="136">
        <f>データ!AW6</f>
        <v>894337</v>
      </c>
      <c r="J19" s="136"/>
      <c r="K19" s="136"/>
      <c r="L19" s="136">
        <f>データ!AX6</f>
        <v>2731896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267</v>
      </c>
      <c r="AL40" s="113"/>
      <c r="AM40" s="113"/>
      <c r="AN40" s="113"/>
      <c r="AO40" s="113"/>
      <c r="AP40" s="113"/>
      <c r="AQ40" s="114"/>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264</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（最大出力合計64,930kW）</v>
      </c>
      <c r="D123" s="5" t="str">
        <f>データ!EX9</f>
        <v>（最大出力合計61,430kW）</v>
      </c>
      <c r="E123" s="5" t="str">
        <f>データ!GW9</f>
        <v>（最大出力合計-kW）</v>
      </c>
      <c r="F123" s="5" t="str">
        <f>データ!IV9</f>
        <v>（最大出力合計-kW）</v>
      </c>
      <c r="G123" s="5" t="str">
        <f>データ!KU9</f>
        <v>（最大出力合計3,500kW）</v>
      </c>
    </row>
  </sheetData>
  <sheetProtection algorithmName="SHA-512" hashValue="IgNIttfKOc6NAlYj6MGC3bvLsIe8gBgpS7k4bSZYspYaeoVOXnZbgnHlxfQccB29KZjPOFgCsUYgpQC2SJgCEQ==" saltValue="Kvwenyy509EV6pmjMULQc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40.5" x14ac:dyDescent="0.15">
      <c r="A6" s="49" t="s">
        <v>117</v>
      </c>
      <c r="B6" s="67" t="str">
        <f>B7</f>
        <v>2019</v>
      </c>
      <c r="C6" s="67" t="str">
        <f t="shared" ref="C6:AX6" si="6">C7</f>
        <v>330001</v>
      </c>
      <c r="D6" s="67" t="str">
        <f t="shared" si="6"/>
        <v>46</v>
      </c>
      <c r="E6" s="67" t="str">
        <f t="shared" si="6"/>
        <v>04</v>
      </c>
      <c r="F6" s="67" t="str">
        <f t="shared" si="6"/>
        <v>0</v>
      </c>
      <c r="G6" s="67" t="str">
        <f t="shared" si="6"/>
        <v>000</v>
      </c>
      <c r="H6" s="67" t="str">
        <f t="shared" si="6"/>
        <v>岡山県</v>
      </c>
      <c r="I6" s="67" t="str">
        <f t="shared" si="6"/>
        <v>法適用</v>
      </c>
      <c r="J6" s="67" t="str">
        <f t="shared" si="6"/>
        <v>電気事業</v>
      </c>
      <c r="K6" s="67" t="str">
        <f t="shared" si="6"/>
        <v>自治体職員</v>
      </c>
      <c r="L6" s="68">
        <f t="shared" si="6"/>
        <v>80</v>
      </c>
      <c r="M6" s="69">
        <f t="shared" si="6"/>
        <v>18</v>
      </c>
      <c r="N6" s="69" t="str">
        <f t="shared" si="6"/>
        <v>-</v>
      </c>
      <c r="O6" s="69" t="str">
        <f t="shared" si="6"/>
        <v>-</v>
      </c>
      <c r="P6" s="69">
        <f t="shared" si="6"/>
        <v>1</v>
      </c>
      <c r="Q6" s="69" t="str">
        <f t="shared" si="6"/>
        <v>-</v>
      </c>
      <c r="R6" s="70" t="str">
        <f>R7</f>
        <v>令和6年3月31日　旭川第一ほか17箇所</v>
      </c>
      <c r="S6" s="71" t="str">
        <f t="shared" si="6"/>
        <v>令和3年10月31日　真加子発電所</v>
      </c>
      <c r="T6" s="67" t="str">
        <f t="shared" si="6"/>
        <v>無</v>
      </c>
      <c r="U6" s="71" t="str">
        <f t="shared" si="6"/>
        <v>中国電力（株）</v>
      </c>
      <c r="V6" s="68" t="str">
        <f t="shared" si="6"/>
        <v>-</v>
      </c>
      <c r="W6" s="69">
        <f>W7</f>
        <v>238949</v>
      </c>
      <c r="X6" s="69">
        <f t="shared" si="6"/>
        <v>259949</v>
      </c>
      <c r="Y6" s="69">
        <f t="shared" si="6"/>
        <v>232848</v>
      </c>
      <c r="Z6" s="69">
        <f t="shared" si="6"/>
        <v>185847</v>
      </c>
      <c r="AA6" s="69">
        <f t="shared" si="6"/>
        <v>185247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4393</v>
      </c>
      <c r="AM6" s="69">
        <f t="shared" si="6"/>
        <v>4423</v>
      </c>
      <c r="AN6" s="69">
        <f t="shared" si="6"/>
        <v>4548</v>
      </c>
      <c r="AO6" s="69">
        <f t="shared" si="6"/>
        <v>4472</v>
      </c>
      <c r="AP6" s="69">
        <f t="shared" si="6"/>
        <v>4542</v>
      </c>
      <c r="AQ6" s="69">
        <f t="shared" si="6"/>
        <v>243342</v>
      </c>
      <c r="AR6" s="69">
        <f t="shared" si="6"/>
        <v>264372</v>
      </c>
      <c r="AS6" s="69">
        <f t="shared" si="6"/>
        <v>237396</v>
      </c>
      <c r="AT6" s="69">
        <f t="shared" si="6"/>
        <v>190319</v>
      </c>
      <c r="AU6" s="69">
        <f t="shared" si="6"/>
        <v>189789</v>
      </c>
      <c r="AV6" s="69">
        <f t="shared" si="6"/>
        <v>1837559</v>
      </c>
      <c r="AW6" s="69">
        <f t="shared" si="6"/>
        <v>894337</v>
      </c>
      <c r="AX6" s="69">
        <f t="shared" si="6"/>
        <v>2731896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118</v>
      </c>
      <c r="C7" s="77" t="s">
        <v>119</v>
      </c>
      <c r="D7" s="77" t="s">
        <v>120</v>
      </c>
      <c r="E7" s="77" t="s">
        <v>121</v>
      </c>
      <c r="F7" s="77" t="s">
        <v>122</v>
      </c>
      <c r="G7" s="77" t="s">
        <v>123</v>
      </c>
      <c r="H7" s="77" t="s">
        <v>124</v>
      </c>
      <c r="I7" s="77" t="s">
        <v>125</v>
      </c>
      <c r="J7" s="77" t="s">
        <v>126</v>
      </c>
      <c r="K7" s="77" t="s">
        <v>127</v>
      </c>
      <c r="L7" s="78">
        <v>80</v>
      </c>
      <c r="M7" s="79">
        <v>18</v>
      </c>
      <c r="N7" s="79" t="s">
        <v>128</v>
      </c>
      <c r="O7" s="80" t="s">
        <v>128</v>
      </c>
      <c r="P7" s="80">
        <v>1</v>
      </c>
      <c r="Q7" s="80" t="s">
        <v>128</v>
      </c>
      <c r="R7" s="81" t="s">
        <v>129</v>
      </c>
      <c r="S7" s="81" t="s">
        <v>130</v>
      </c>
      <c r="T7" s="82" t="s">
        <v>131</v>
      </c>
      <c r="U7" s="81" t="s">
        <v>132</v>
      </c>
      <c r="V7" s="78" t="s">
        <v>128</v>
      </c>
      <c r="W7" s="80">
        <v>238949</v>
      </c>
      <c r="X7" s="80">
        <v>259949</v>
      </c>
      <c r="Y7" s="80">
        <v>232848</v>
      </c>
      <c r="Z7" s="80">
        <v>185847</v>
      </c>
      <c r="AA7" s="80">
        <v>185247</v>
      </c>
      <c r="AB7" s="80" t="s">
        <v>128</v>
      </c>
      <c r="AC7" s="80" t="s">
        <v>128</v>
      </c>
      <c r="AD7" s="80" t="s">
        <v>128</v>
      </c>
      <c r="AE7" s="80" t="s">
        <v>128</v>
      </c>
      <c r="AF7" s="80" t="s">
        <v>128</v>
      </c>
      <c r="AG7" s="80" t="s">
        <v>128</v>
      </c>
      <c r="AH7" s="80" t="s">
        <v>128</v>
      </c>
      <c r="AI7" s="80" t="s">
        <v>128</v>
      </c>
      <c r="AJ7" s="80" t="s">
        <v>128</v>
      </c>
      <c r="AK7" s="80" t="s">
        <v>128</v>
      </c>
      <c r="AL7" s="80">
        <v>4393</v>
      </c>
      <c r="AM7" s="80">
        <v>4423</v>
      </c>
      <c r="AN7" s="80">
        <v>4548</v>
      </c>
      <c r="AO7" s="80">
        <v>4472</v>
      </c>
      <c r="AP7" s="80">
        <v>4542</v>
      </c>
      <c r="AQ7" s="80">
        <v>243342</v>
      </c>
      <c r="AR7" s="80">
        <v>264372</v>
      </c>
      <c r="AS7" s="80">
        <v>237396</v>
      </c>
      <c r="AT7" s="80">
        <v>190319</v>
      </c>
      <c r="AU7" s="80">
        <v>189789</v>
      </c>
      <c r="AV7" s="80">
        <v>1837559</v>
      </c>
      <c r="AW7" s="80">
        <v>894337</v>
      </c>
      <c r="AX7" s="80">
        <v>2731896</v>
      </c>
      <c r="AY7" s="83">
        <v>151.9</v>
      </c>
      <c r="AZ7" s="83">
        <v>155</v>
      </c>
      <c r="BA7" s="83">
        <v>133.6</v>
      </c>
      <c r="BB7" s="83">
        <v>129.30000000000001</v>
      </c>
      <c r="BC7" s="83">
        <v>120.6</v>
      </c>
      <c r="BD7" s="83">
        <v>129.69999999999999</v>
      </c>
      <c r="BE7" s="83">
        <v>135.9</v>
      </c>
      <c r="BF7" s="83">
        <v>130.5</v>
      </c>
      <c r="BG7" s="83">
        <v>129.9</v>
      </c>
      <c r="BH7" s="83">
        <v>130.19999999999999</v>
      </c>
      <c r="BI7" s="83">
        <v>100</v>
      </c>
      <c r="BJ7" s="83">
        <v>159.30000000000001</v>
      </c>
      <c r="BK7" s="83">
        <v>161.5</v>
      </c>
      <c r="BL7" s="83">
        <v>138.19999999999999</v>
      </c>
      <c r="BM7" s="83">
        <v>133.30000000000001</v>
      </c>
      <c r="BN7" s="83">
        <v>123.9</v>
      </c>
      <c r="BO7" s="83">
        <v>130.4</v>
      </c>
      <c r="BP7" s="83">
        <v>136.30000000000001</v>
      </c>
      <c r="BQ7" s="83">
        <v>130.69999999999999</v>
      </c>
      <c r="BR7" s="83">
        <v>128.9</v>
      </c>
      <c r="BS7" s="83">
        <v>129.30000000000001</v>
      </c>
      <c r="BT7" s="83">
        <v>100</v>
      </c>
      <c r="BU7" s="83">
        <v>492.4</v>
      </c>
      <c r="BV7" s="83">
        <v>346.1</v>
      </c>
      <c r="BW7" s="83">
        <v>460.6</v>
      </c>
      <c r="BX7" s="83">
        <v>530.6</v>
      </c>
      <c r="BY7" s="83">
        <v>991.2</v>
      </c>
      <c r="BZ7" s="83">
        <v>716.7</v>
      </c>
      <c r="CA7" s="83">
        <v>688</v>
      </c>
      <c r="CB7" s="83">
        <v>707.7</v>
      </c>
      <c r="CC7" s="83">
        <v>749.1</v>
      </c>
      <c r="CD7" s="83">
        <v>763.6</v>
      </c>
      <c r="CE7" s="83">
        <v>100</v>
      </c>
      <c r="CF7" s="83">
        <v>8721</v>
      </c>
      <c r="CG7" s="83">
        <v>8274.5</v>
      </c>
      <c r="CH7" s="83">
        <v>9710.7999999999993</v>
      </c>
      <c r="CI7" s="83">
        <v>11530.8</v>
      </c>
      <c r="CJ7" s="83">
        <v>12116.8</v>
      </c>
      <c r="CK7" s="83">
        <v>8014.2</v>
      </c>
      <c r="CL7" s="83">
        <v>8260</v>
      </c>
      <c r="CM7" s="83">
        <v>8600.1</v>
      </c>
      <c r="CN7" s="83">
        <v>9078.5</v>
      </c>
      <c r="CO7" s="83">
        <v>9106</v>
      </c>
      <c r="CP7" s="80">
        <v>1853266</v>
      </c>
      <c r="CQ7" s="80">
        <v>1924841</v>
      </c>
      <c r="CR7" s="80">
        <v>1610053</v>
      </c>
      <c r="CS7" s="80">
        <v>1460079</v>
      </c>
      <c r="CT7" s="80">
        <v>1266748</v>
      </c>
      <c r="CU7" s="80">
        <v>1494682</v>
      </c>
      <c r="CV7" s="80">
        <v>1543942</v>
      </c>
      <c r="CW7" s="80">
        <v>1467681</v>
      </c>
      <c r="CX7" s="80">
        <v>1533303</v>
      </c>
      <c r="CY7" s="80">
        <v>1359753</v>
      </c>
      <c r="CZ7" s="80">
        <v>64930</v>
      </c>
      <c r="DA7" s="83">
        <v>42.7</v>
      </c>
      <c r="DB7" s="83">
        <v>46.5</v>
      </c>
      <c r="DC7" s="83">
        <v>41.7</v>
      </c>
      <c r="DD7" s="83">
        <v>33.5</v>
      </c>
      <c r="DE7" s="83">
        <v>33.299999999999997</v>
      </c>
      <c r="DF7" s="83">
        <v>37.700000000000003</v>
      </c>
      <c r="DG7" s="83">
        <v>36.200000000000003</v>
      </c>
      <c r="DH7" s="83">
        <v>36.5</v>
      </c>
      <c r="DI7" s="83">
        <v>35.299999999999997</v>
      </c>
      <c r="DJ7" s="83">
        <v>35</v>
      </c>
      <c r="DK7" s="83">
        <v>26.4</v>
      </c>
      <c r="DL7" s="83">
        <v>26.2</v>
      </c>
      <c r="DM7" s="83">
        <v>29.2</v>
      </c>
      <c r="DN7" s="83">
        <v>28.8</v>
      </c>
      <c r="DO7" s="83">
        <v>27</v>
      </c>
      <c r="DP7" s="83">
        <v>20</v>
      </c>
      <c r="DQ7" s="83">
        <v>18.2</v>
      </c>
      <c r="DR7" s="83">
        <v>20.9</v>
      </c>
      <c r="DS7" s="83">
        <v>21.1</v>
      </c>
      <c r="DT7" s="83">
        <v>19</v>
      </c>
      <c r="DU7" s="83">
        <v>159.6</v>
      </c>
      <c r="DV7" s="83">
        <v>132.80000000000001</v>
      </c>
      <c r="DW7" s="83">
        <v>128.1</v>
      </c>
      <c r="DX7" s="83">
        <v>121.8</v>
      </c>
      <c r="DY7" s="83">
        <v>103.3</v>
      </c>
      <c r="DZ7" s="83">
        <v>109.9</v>
      </c>
      <c r="EA7" s="83">
        <v>103.6</v>
      </c>
      <c r="EB7" s="83">
        <v>95.7</v>
      </c>
      <c r="EC7" s="83">
        <v>88.5</v>
      </c>
      <c r="ED7" s="83">
        <v>92.4</v>
      </c>
      <c r="EE7" s="83">
        <v>58.9</v>
      </c>
      <c r="EF7" s="83">
        <v>58.4</v>
      </c>
      <c r="EG7" s="83">
        <v>59.3</v>
      </c>
      <c r="EH7" s="83">
        <v>61.2</v>
      </c>
      <c r="EI7" s="83">
        <v>60.8</v>
      </c>
      <c r="EJ7" s="83">
        <v>59.6</v>
      </c>
      <c r="EK7" s="83">
        <v>60.3</v>
      </c>
      <c r="EL7" s="83">
        <v>60.2</v>
      </c>
      <c r="EM7" s="83">
        <v>61.2</v>
      </c>
      <c r="EN7" s="83">
        <v>61.9</v>
      </c>
      <c r="EO7" s="83">
        <v>43.6</v>
      </c>
      <c r="EP7" s="83">
        <v>44.6</v>
      </c>
      <c r="EQ7" s="83">
        <v>40.700000000000003</v>
      </c>
      <c r="ER7" s="83">
        <v>38.799999999999997</v>
      </c>
      <c r="ES7" s="83">
        <v>32.700000000000003</v>
      </c>
      <c r="ET7" s="83">
        <v>18.7</v>
      </c>
      <c r="EU7" s="83">
        <v>20.5</v>
      </c>
      <c r="EV7" s="83">
        <v>21.4</v>
      </c>
      <c r="EW7" s="83">
        <v>22.6</v>
      </c>
      <c r="EX7" s="83">
        <v>22.2</v>
      </c>
      <c r="EY7" s="80">
        <v>61430</v>
      </c>
      <c r="EZ7" s="83">
        <v>44.3</v>
      </c>
      <c r="FA7" s="83">
        <v>48.3</v>
      </c>
      <c r="FB7" s="83">
        <v>43.3</v>
      </c>
      <c r="FC7" s="83">
        <v>34.5</v>
      </c>
      <c r="FD7" s="83">
        <v>34.299999999999997</v>
      </c>
      <c r="FE7" s="83">
        <v>39.1</v>
      </c>
      <c r="FF7" s="83">
        <v>37.299999999999997</v>
      </c>
      <c r="FG7" s="83">
        <v>38</v>
      </c>
      <c r="FH7" s="83">
        <v>36.5</v>
      </c>
      <c r="FI7" s="83">
        <v>36.6</v>
      </c>
      <c r="FJ7" s="83">
        <v>28.4</v>
      </c>
      <c r="FK7" s="83">
        <v>28</v>
      </c>
      <c r="FL7" s="83">
        <v>30.7</v>
      </c>
      <c r="FM7" s="83">
        <v>30.6</v>
      </c>
      <c r="FN7" s="83">
        <v>28.4</v>
      </c>
      <c r="FO7" s="83">
        <v>21.4</v>
      </c>
      <c r="FP7" s="83">
        <v>19.3</v>
      </c>
      <c r="FQ7" s="83">
        <v>20.6</v>
      </c>
      <c r="FR7" s="83">
        <v>21.6</v>
      </c>
      <c r="FS7" s="83">
        <v>20</v>
      </c>
      <c r="FT7" s="83">
        <v>154.19999999999999</v>
      </c>
      <c r="FU7" s="83">
        <v>127.4</v>
      </c>
      <c r="FV7" s="83">
        <v>123.2</v>
      </c>
      <c r="FW7" s="83">
        <v>117.1</v>
      </c>
      <c r="FX7" s="83">
        <v>98.7</v>
      </c>
      <c r="FY7" s="83">
        <v>89.4</v>
      </c>
      <c r="FZ7" s="83">
        <v>83.3</v>
      </c>
      <c r="GA7" s="83">
        <v>73.2</v>
      </c>
      <c r="GB7" s="83">
        <v>71.400000000000006</v>
      </c>
      <c r="GC7" s="83">
        <v>82</v>
      </c>
      <c r="GD7" s="83">
        <v>61.5</v>
      </c>
      <c r="GE7" s="83">
        <v>60.7</v>
      </c>
      <c r="GF7" s="83">
        <v>61.2</v>
      </c>
      <c r="GG7" s="83">
        <v>63</v>
      </c>
      <c r="GH7" s="83">
        <v>62.3</v>
      </c>
      <c r="GI7" s="83">
        <v>61.7</v>
      </c>
      <c r="GJ7" s="83">
        <v>62.1</v>
      </c>
      <c r="GK7" s="83">
        <v>62.6</v>
      </c>
      <c r="GL7" s="83">
        <v>63.4</v>
      </c>
      <c r="GM7" s="83">
        <v>63.8</v>
      </c>
      <c r="GN7" s="83">
        <v>40.1</v>
      </c>
      <c r="GO7" s="83">
        <v>41.4</v>
      </c>
      <c r="GP7" s="83">
        <v>36.9</v>
      </c>
      <c r="GQ7" s="83">
        <v>34.5</v>
      </c>
      <c r="GR7" s="83">
        <v>27.9</v>
      </c>
      <c r="GS7" s="83">
        <v>13.3</v>
      </c>
      <c r="GT7" s="83">
        <v>14.4</v>
      </c>
      <c r="GU7" s="83">
        <v>15.3</v>
      </c>
      <c r="GV7" s="83">
        <v>16.100000000000001</v>
      </c>
      <c r="GW7" s="83">
        <v>15.2</v>
      </c>
      <c r="GX7" s="80" t="s">
        <v>128</v>
      </c>
      <c r="GY7" s="83" t="s">
        <v>128</v>
      </c>
      <c r="GZ7" s="83" t="s">
        <v>128</v>
      </c>
      <c r="HA7" s="83" t="s">
        <v>128</v>
      </c>
      <c r="HB7" s="83" t="s">
        <v>128</v>
      </c>
      <c r="HC7" s="83" t="s">
        <v>128</v>
      </c>
      <c r="HD7" s="83">
        <v>31.3</v>
      </c>
      <c r="HE7" s="83">
        <v>30.4</v>
      </c>
      <c r="HF7" s="83">
        <v>31.1</v>
      </c>
      <c r="HG7" s="83">
        <v>31.5</v>
      </c>
      <c r="HH7" s="83">
        <v>21.3</v>
      </c>
      <c r="HI7" s="83" t="s">
        <v>128</v>
      </c>
      <c r="HJ7" s="83" t="s">
        <v>128</v>
      </c>
      <c r="HK7" s="83" t="s">
        <v>128</v>
      </c>
      <c r="HL7" s="83" t="s">
        <v>128</v>
      </c>
      <c r="HM7" s="83" t="s">
        <v>128</v>
      </c>
      <c r="HN7" s="83">
        <v>8.4</v>
      </c>
      <c r="HO7" s="83">
        <v>7.2</v>
      </c>
      <c r="HP7" s="83">
        <v>45.8</v>
      </c>
      <c r="HQ7" s="83">
        <v>43.9</v>
      </c>
      <c r="HR7" s="83">
        <v>28.3</v>
      </c>
      <c r="HS7" s="83" t="s">
        <v>128</v>
      </c>
      <c r="HT7" s="83" t="s">
        <v>128</v>
      </c>
      <c r="HU7" s="83" t="s">
        <v>128</v>
      </c>
      <c r="HV7" s="83" t="s">
        <v>128</v>
      </c>
      <c r="HW7" s="83" t="s">
        <v>128</v>
      </c>
      <c r="HX7" s="83">
        <v>0</v>
      </c>
      <c r="HY7" s="83">
        <v>0</v>
      </c>
      <c r="HZ7" s="83">
        <v>0</v>
      </c>
      <c r="IA7" s="83">
        <v>0</v>
      </c>
      <c r="IB7" s="83">
        <v>0</v>
      </c>
      <c r="IC7" s="83" t="s">
        <v>128</v>
      </c>
      <c r="ID7" s="83" t="s">
        <v>128</v>
      </c>
      <c r="IE7" s="83" t="s">
        <v>128</v>
      </c>
      <c r="IF7" s="83" t="s">
        <v>128</v>
      </c>
      <c r="IG7" s="83" t="s">
        <v>128</v>
      </c>
      <c r="IH7" s="83">
        <v>73</v>
      </c>
      <c r="II7" s="83">
        <v>76.599999999999994</v>
      </c>
      <c r="IJ7" s="83">
        <v>80.400000000000006</v>
      </c>
      <c r="IK7" s="83">
        <v>84.9</v>
      </c>
      <c r="IL7" s="83">
        <v>76.900000000000006</v>
      </c>
      <c r="IM7" s="83" t="s">
        <v>128</v>
      </c>
      <c r="IN7" s="83" t="s">
        <v>128</v>
      </c>
      <c r="IO7" s="83" t="s">
        <v>128</v>
      </c>
      <c r="IP7" s="83" t="s">
        <v>128</v>
      </c>
      <c r="IQ7" s="83" t="s">
        <v>128</v>
      </c>
      <c r="IR7" s="83">
        <v>82.1</v>
      </c>
      <c r="IS7" s="83">
        <v>81.3</v>
      </c>
      <c r="IT7" s="83">
        <v>47.5</v>
      </c>
      <c r="IU7" s="83">
        <v>40.4</v>
      </c>
      <c r="IV7" s="83">
        <v>28.2</v>
      </c>
      <c r="IW7" s="80" t="s">
        <v>128</v>
      </c>
      <c r="IX7" s="83" t="s">
        <v>128</v>
      </c>
      <c r="IY7" s="83" t="s">
        <v>128</v>
      </c>
      <c r="IZ7" s="83" t="s">
        <v>128</v>
      </c>
      <c r="JA7" s="83" t="s">
        <v>128</v>
      </c>
      <c r="JB7" s="83" t="s">
        <v>128</v>
      </c>
      <c r="JC7" s="83">
        <v>14</v>
      </c>
      <c r="JD7" s="83">
        <v>15.5</v>
      </c>
      <c r="JE7" s="83">
        <v>13.1</v>
      </c>
      <c r="JF7" s="83">
        <v>19.899999999999999</v>
      </c>
      <c r="JG7" s="83">
        <v>16.899999999999999</v>
      </c>
      <c r="JH7" s="83" t="s">
        <v>128</v>
      </c>
      <c r="JI7" s="83" t="s">
        <v>128</v>
      </c>
      <c r="JJ7" s="83" t="s">
        <v>128</v>
      </c>
      <c r="JK7" s="83" t="s">
        <v>128</v>
      </c>
      <c r="JL7" s="83" t="s">
        <v>128</v>
      </c>
      <c r="JM7" s="83">
        <v>20.100000000000001</v>
      </c>
      <c r="JN7" s="83">
        <v>28.4</v>
      </c>
      <c r="JO7" s="83">
        <v>25</v>
      </c>
      <c r="JP7" s="83">
        <v>12.9</v>
      </c>
      <c r="JQ7" s="83">
        <v>14</v>
      </c>
      <c r="JR7" s="83" t="s">
        <v>128</v>
      </c>
      <c r="JS7" s="83" t="s">
        <v>128</v>
      </c>
      <c r="JT7" s="83" t="s">
        <v>128</v>
      </c>
      <c r="JU7" s="83" t="s">
        <v>128</v>
      </c>
      <c r="JV7" s="83" t="s">
        <v>128</v>
      </c>
      <c r="JW7" s="83">
        <v>224.7</v>
      </c>
      <c r="JX7" s="83">
        <v>167.2</v>
      </c>
      <c r="JY7" s="83">
        <v>267.7</v>
      </c>
      <c r="JZ7" s="83">
        <v>155.5</v>
      </c>
      <c r="KA7" s="83">
        <v>121</v>
      </c>
      <c r="KB7" s="83" t="s">
        <v>128</v>
      </c>
      <c r="KC7" s="83" t="s">
        <v>128</v>
      </c>
      <c r="KD7" s="83" t="s">
        <v>128</v>
      </c>
      <c r="KE7" s="83" t="s">
        <v>128</v>
      </c>
      <c r="KF7" s="83" t="s">
        <v>128</v>
      </c>
      <c r="KG7" s="83">
        <v>48.7</v>
      </c>
      <c r="KH7" s="83">
        <v>53.3</v>
      </c>
      <c r="KI7" s="83">
        <v>29</v>
      </c>
      <c r="KJ7" s="83">
        <v>32.4</v>
      </c>
      <c r="KK7" s="83">
        <v>42.4</v>
      </c>
      <c r="KL7" s="83" t="s">
        <v>128</v>
      </c>
      <c r="KM7" s="83" t="s">
        <v>128</v>
      </c>
      <c r="KN7" s="83" t="s">
        <v>128</v>
      </c>
      <c r="KO7" s="83" t="s">
        <v>128</v>
      </c>
      <c r="KP7" s="83" t="s">
        <v>128</v>
      </c>
      <c r="KQ7" s="83">
        <v>100</v>
      </c>
      <c r="KR7" s="83">
        <v>100</v>
      </c>
      <c r="KS7" s="83">
        <v>100</v>
      </c>
      <c r="KT7" s="83">
        <v>100</v>
      </c>
      <c r="KU7" s="83">
        <v>100</v>
      </c>
      <c r="KV7" s="80">
        <v>3500</v>
      </c>
      <c r="KW7" s="83">
        <v>14.3</v>
      </c>
      <c r="KX7" s="83">
        <v>14.4</v>
      </c>
      <c r="KY7" s="83">
        <v>14.8</v>
      </c>
      <c r="KZ7" s="83">
        <v>14.6</v>
      </c>
      <c r="LA7" s="83">
        <v>14.8</v>
      </c>
      <c r="LB7" s="83">
        <v>11.8</v>
      </c>
      <c r="LC7" s="83">
        <v>15.3</v>
      </c>
      <c r="LD7" s="83">
        <v>15.4</v>
      </c>
      <c r="LE7" s="83">
        <v>15.1</v>
      </c>
      <c r="LF7" s="83">
        <v>15.5</v>
      </c>
      <c r="LG7" s="83">
        <v>0.6</v>
      </c>
      <c r="LH7" s="83">
        <v>0.3</v>
      </c>
      <c r="LI7" s="83">
        <v>7.8</v>
      </c>
      <c r="LJ7" s="83">
        <v>3.3</v>
      </c>
      <c r="LK7" s="83">
        <v>2.8</v>
      </c>
      <c r="LL7" s="83">
        <v>1.4</v>
      </c>
      <c r="LM7" s="83">
        <v>2.4</v>
      </c>
      <c r="LN7" s="83">
        <v>4.0999999999999996</v>
      </c>
      <c r="LO7" s="83">
        <v>2.2000000000000002</v>
      </c>
      <c r="LP7" s="83">
        <v>2.4</v>
      </c>
      <c r="LQ7" s="83">
        <v>248.3</v>
      </c>
      <c r="LR7" s="83">
        <v>228.5</v>
      </c>
      <c r="LS7" s="83">
        <v>204.4</v>
      </c>
      <c r="LT7" s="83">
        <v>189.6</v>
      </c>
      <c r="LU7" s="83">
        <v>168.6</v>
      </c>
      <c r="LV7" s="83">
        <v>596.79999999999995</v>
      </c>
      <c r="LW7" s="83">
        <v>494.6</v>
      </c>
      <c r="LX7" s="83">
        <v>469.5</v>
      </c>
      <c r="LY7" s="83">
        <v>391.3</v>
      </c>
      <c r="LZ7" s="83">
        <v>270.5</v>
      </c>
      <c r="MA7" s="83">
        <v>12</v>
      </c>
      <c r="MB7" s="83">
        <v>17</v>
      </c>
      <c r="MC7" s="83">
        <v>22</v>
      </c>
      <c r="MD7" s="83">
        <v>27</v>
      </c>
      <c r="ME7" s="83">
        <v>31.7</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v>18</v>
      </c>
      <c r="MV7" s="83">
        <v>18</v>
      </c>
      <c r="MW7" s="83">
        <v>18</v>
      </c>
      <c r="MX7" s="83">
        <v>18</v>
      </c>
      <c r="MY7" s="83" t="s">
        <v>128</v>
      </c>
      <c r="MZ7" s="83" t="s">
        <v>128</v>
      </c>
      <c r="NA7" s="83" t="s">
        <v>128</v>
      </c>
      <c r="NB7" s="83" t="s">
        <v>128</v>
      </c>
      <c r="NC7" s="83" t="s">
        <v>128</v>
      </c>
      <c r="ND7" s="83" t="s">
        <v>128</v>
      </c>
      <c r="NE7" s="83" t="s">
        <v>128</v>
      </c>
      <c r="NF7" s="83" t="s">
        <v>128</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133</v>
      </c>
      <c r="FB8" s="85"/>
      <c r="FC8" s="85"/>
      <c r="FD8" s="85"/>
      <c r="FE8" s="85"/>
      <c r="FF8" s="86"/>
      <c r="FG8" s="85"/>
      <c r="FH8" s="85"/>
      <c r="FI8" s="85" t="str">
        <f>FJ4</f>
        <v>修繕費比率（％）</v>
      </c>
      <c r="FJ8" s="85" t="b">
        <f>IF(SUM($M$6,$MU$7:$MX$7)=0,FALSE,TRUE)</f>
        <v>1</v>
      </c>
      <c r="FK8" s="87" t="s">
        <v>133</v>
      </c>
      <c r="FL8" s="85"/>
      <c r="FM8" s="85"/>
      <c r="FN8" s="85"/>
      <c r="FO8" s="85"/>
      <c r="FP8" s="85"/>
      <c r="FQ8" s="86"/>
      <c r="FR8" s="85"/>
      <c r="FS8" s="85" t="str">
        <f>FT4</f>
        <v>企業債残高対料金収入比率（％）</v>
      </c>
      <c r="FT8" s="85" t="b">
        <f>IF(SUM($M$6,$MU$7:$MX$7)=0,FALSE,TRUE)</f>
        <v>1</v>
      </c>
      <c r="FU8" s="87" t="s">
        <v>133</v>
      </c>
      <c r="FV8" s="85"/>
      <c r="FW8" s="85"/>
      <c r="FX8" s="85"/>
      <c r="FY8" s="85"/>
      <c r="FZ8" s="85"/>
      <c r="GA8" s="85"/>
      <c r="GB8" s="86"/>
      <c r="GC8" s="85" t="str">
        <f>GD4</f>
        <v>有形固定資産減価償却率（％）</v>
      </c>
      <c r="GD8" s="85" t="b">
        <f>IF(SUM($M$6,$MU$7:$MX$7)=0,FALSE,TRUE)</f>
        <v>1</v>
      </c>
      <c r="GE8" s="87" t="s">
        <v>133</v>
      </c>
      <c r="GF8" s="85"/>
      <c r="GG8" s="85"/>
      <c r="GH8" s="85"/>
      <c r="GI8" s="85"/>
      <c r="GJ8" s="85"/>
      <c r="GK8" s="85"/>
      <c r="GL8" s="85"/>
      <c r="GM8" s="85" t="str">
        <f>GN4</f>
        <v>FIT収入割合（％）</v>
      </c>
      <c r="GN8" s="85" t="b">
        <f>IF(SUM($M$6,$MU$7:$MX$7)=0,FALSE,TRUE)</f>
        <v>1</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f>IF(SUM($N$7,$MY$7:$NB$7)=0,FALSE,TRUE)</f>
        <v>0</v>
      </c>
      <c r="ID8" s="87" t="s">
        <v>133</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f>IF(SUM($O$7,$NC$7:$NF$7)=0,FALSE,TRUE)</f>
        <v>0</v>
      </c>
      <c r="KC8" s="87" t="s">
        <v>133</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1</v>
      </c>
      <c r="KX8" s="87" t="s">
        <v>133</v>
      </c>
      <c r="KY8" s="85"/>
      <c r="KZ8" s="85"/>
      <c r="LA8" s="85"/>
      <c r="LB8" s="85"/>
      <c r="LC8" s="86"/>
      <c r="LD8" s="85"/>
      <c r="LE8" s="85"/>
      <c r="LF8" s="85" t="str">
        <f>LG4</f>
        <v>修繕費比率（％）</v>
      </c>
      <c r="LG8" s="85" t="b">
        <f>IF(SUM($P$7,$NG$7:$NJ$7)=0,FALSE,TRUE)</f>
        <v>1</v>
      </c>
      <c r="LH8" s="87" t="s">
        <v>133</v>
      </c>
      <c r="LI8" s="85"/>
      <c r="LJ8" s="85"/>
      <c r="LK8" s="85"/>
      <c r="LL8" s="85"/>
      <c r="LM8" s="85"/>
      <c r="LN8" s="86"/>
      <c r="LO8" s="85"/>
      <c r="LP8" s="85" t="str">
        <f>LQ4</f>
        <v>企業債残高対料金収入比率（％）</v>
      </c>
      <c r="LQ8" s="85" t="b">
        <f>IF(SUM($P$7,$NG$7:$NJ$7)=0,FALSE,TRUE)</f>
        <v>1</v>
      </c>
      <c r="LR8" s="87" t="s">
        <v>133</v>
      </c>
      <c r="LS8" s="85"/>
      <c r="LT8" s="85"/>
      <c r="LU8" s="85"/>
      <c r="LV8" s="85"/>
      <c r="LW8" s="85"/>
      <c r="LX8" s="85"/>
      <c r="LY8" s="86"/>
      <c r="LZ8" s="85" t="str">
        <f>MA4</f>
        <v>有形固定資産減価償却率（％）</v>
      </c>
      <c r="MA8" s="85" t="b">
        <f>IF(SUM($P$7,$NG$7:$NJ$7)=0,FALSE,TRUE)</f>
        <v>1</v>
      </c>
      <c r="MB8" s="87" t="s">
        <v>133</v>
      </c>
      <c r="MC8" s="85"/>
      <c r="MD8" s="85"/>
      <c r="ME8" s="85"/>
      <c r="MF8" s="85"/>
      <c r="MG8" s="85"/>
      <c r="MH8" s="85"/>
      <c r="MI8" s="85"/>
      <c r="MJ8" s="85" t="str">
        <f>MK4</f>
        <v>FIT収入割合（％）</v>
      </c>
      <c r="MK8" s="85" t="b">
        <f>IF(SUM($P$7,$NG$7:$NJ$7)=0,FALSE,TRUE)</f>
        <v>1</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（最大出力合計64,930kW）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（最大出力合計61,430kW）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（最大出力合計3,500kW）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151.9</v>
      </c>
      <c r="AZ11" s="95">
        <f>AZ7</f>
        <v>155</v>
      </c>
      <c r="BA11" s="95">
        <f>BA7</f>
        <v>133.6</v>
      </c>
      <c r="BB11" s="95">
        <f>BB7</f>
        <v>129.30000000000001</v>
      </c>
      <c r="BC11" s="95">
        <f>BC7</f>
        <v>120.6</v>
      </c>
      <c r="BD11" s="84"/>
      <c r="BE11" s="84"/>
      <c r="BF11" s="84"/>
      <c r="BG11" s="84"/>
      <c r="BH11" s="84"/>
      <c r="BI11" s="94" t="s">
        <v>141</v>
      </c>
      <c r="BJ11" s="95">
        <f>BJ7</f>
        <v>159.30000000000001</v>
      </c>
      <c r="BK11" s="95">
        <f>BK7</f>
        <v>161.5</v>
      </c>
      <c r="BL11" s="95">
        <f>BL7</f>
        <v>138.19999999999999</v>
      </c>
      <c r="BM11" s="95">
        <f>BM7</f>
        <v>133.30000000000001</v>
      </c>
      <c r="BN11" s="95">
        <f>BN7</f>
        <v>123.9</v>
      </c>
      <c r="BO11" s="84"/>
      <c r="BP11" s="84"/>
      <c r="BQ11" s="84"/>
      <c r="BR11" s="84"/>
      <c r="BS11" s="84"/>
      <c r="BT11" s="94" t="s">
        <v>141</v>
      </c>
      <c r="BU11" s="95">
        <f>BU7</f>
        <v>492.4</v>
      </c>
      <c r="BV11" s="95">
        <f>BV7</f>
        <v>346.1</v>
      </c>
      <c r="BW11" s="95">
        <f>BW7</f>
        <v>460.6</v>
      </c>
      <c r="BX11" s="95">
        <f>BX7</f>
        <v>530.6</v>
      </c>
      <c r="BY11" s="95">
        <f>BY7</f>
        <v>991.2</v>
      </c>
      <c r="BZ11" s="84"/>
      <c r="CA11" s="84"/>
      <c r="CB11" s="84"/>
      <c r="CC11" s="84"/>
      <c r="CD11" s="84"/>
      <c r="CE11" s="94" t="s">
        <v>141</v>
      </c>
      <c r="CF11" s="95">
        <f>CF7</f>
        <v>8721</v>
      </c>
      <c r="CG11" s="95">
        <f>CG7</f>
        <v>8274.5</v>
      </c>
      <c r="CH11" s="95">
        <f>CH7</f>
        <v>9710.7999999999993</v>
      </c>
      <c r="CI11" s="95">
        <f>CI7</f>
        <v>11530.8</v>
      </c>
      <c r="CJ11" s="95">
        <f>CJ7</f>
        <v>12116.8</v>
      </c>
      <c r="CK11" s="84"/>
      <c r="CL11" s="84"/>
      <c r="CM11" s="84"/>
      <c r="CN11" s="84"/>
      <c r="CO11" s="94" t="s">
        <v>141</v>
      </c>
      <c r="CP11" s="96">
        <f>CP7</f>
        <v>1853266</v>
      </c>
      <c r="CQ11" s="96">
        <f>CQ7</f>
        <v>1924841</v>
      </c>
      <c r="CR11" s="96">
        <f>CR7</f>
        <v>1610053</v>
      </c>
      <c r="CS11" s="96">
        <f>CS7</f>
        <v>1460079</v>
      </c>
      <c r="CT11" s="96">
        <f>CT7</f>
        <v>1266748</v>
      </c>
      <c r="CU11" s="84"/>
      <c r="CV11" s="84"/>
      <c r="CW11" s="84"/>
      <c r="CX11" s="84"/>
      <c r="CY11" s="84"/>
      <c r="CZ11" s="94" t="s">
        <v>141</v>
      </c>
      <c r="DA11" s="95">
        <f>DA7</f>
        <v>42.7</v>
      </c>
      <c r="DB11" s="95">
        <f>DB7</f>
        <v>46.5</v>
      </c>
      <c r="DC11" s="95">
        <f>DC7</f>
        <v>41.7</v>
      </c>
      <c r="DD11" s="95">
        <f>DD7</f>
        <v>33.5</v>
      </c>
      <c r="DE11" s="95">
        <f>DE7</f>
        <v>33.299999999999997</v>
      </c>
      <c r="DF11" s="84"/>
      <c r="DG11" s="84"/>
      <c r="DH11" s="84"/>
      <c r="DI11" s="84"/>
      <c r="DJ11" s="94" t="s">
        <v>141</v>
      </c>
      <c r="DK11" s="95">
        <f>DK7</f>
        <v>26.4</v>
      </c>
      <c r="DL11" s="95">
        <f>DL7</f>
        <v>26.2</v>
      </c>
      <c r="DM11" s="95">
        <f>DM7</f>
        <v>29.2</v>
      </c>
      <c r="DN11" s="95">
        <f>DN7</f>
        <v>28.8</v>
      </c>
      <c r="DO11" s="95">
        <f>DO7</f>
        <v>27</v>
      </c>
      <c r="DP11" s="84"/>
      <c r="DQ11" s="84"/>
      <c r="DR11" s="84"/>
      <c r="DS11" s="84"/>
      <c r="DT11" s="94" t="s">
        <v>141</v>
      </c>
      <c r="DU11" s="95">
        <f>DU7</f>
        <v>159.6</v>
      </c>
      <c r="DV11" s="95">
        <f>DV7</f>
        <v>132.80000000000001</v>
      </c>
      <c r="DW11" s="95">
        <f>DW7</f>
        <v>128.1</v>
      </c>
      <c r="DX11" s="95">
        <f>DX7</f>
        <v>121.8</v>
      </c>
      <c r="DY11" s="95">
        <f>DY7</f>
        <v>103.3</v>
      </c>
      <c r="DZ11" s="84"/>
      <c r="EA11" s="84"/>
      <c r="EB11" s="84"/>
      <c r="EC11" s="84"/>
      <c r="ED11" s="94" t="s">
        <v>141</v>
      </c>
      <c r="EE11" s="95">
        <f>EE7</f>
        <v>58.9</v>
      </c>
      <c r="EF11" s="95">
        <f>EF7</f>
        <v>58.4</v>
      </c>
      <c r="EG11" s="95">
        <f>EG7</f>
        <v>59.3</v>
      </c>
      <c r="EH11" s="95">
        <f>EH7</f>
        <v>61.2</v>
      </c>
      <c r="EI11" s="95">
        <f>EI7</f>
        <v>60.8</v>
      </c>
      <c r="EJ11" s="84"/>
      <c r="EK11" s="84"/>
      <c r="EL11" s="84"/>
      <c r="EM11" s="84"/>
      <c r="EN11" s="94" t="s">
        <v>142</v>
      </c>
      <c r="EO11" s="95">
        <f>EO7</f>
        <v>43.6</v>
      </c>
      <c r="EP11" s="95">
        <f>EP7</f>
        <v>44.6</v>
      </c>
      <c r="EQ11" s="95">
        <f>EQ7</f>
        <v>40.700000000000003</v>
      </c>
      <c r="ER11" s="95">
        <f>ER7</f>
        <v>38.799999999999997</v>
      </c>
      <c r="ES11" s="95">
        <f>ES7</f>
        <v>32.700000000000003</v>
      </c>
      <c r="ET11" s="84"/>
      <c r="EU11" s="84"/>
      <c r="EV11" s="84"/>
      <c r="EW11" s="84"/>
      <c r="EX11" s="84"/>
      <c r="EY11" s="94" t="s">
        <v>143</v>
      </c>
      <c r="EZ11" s="95">
        <f>EZ7</f>
        <v>44.3</v>
      </c>
      <c r="FA11" s="95">
        <f>FA7</f>
        <v>48.3</v>
      </c>
      <c r="FB11" s="95">
        <f>FB7</f>
        <v>43.3</v>
      </c>
      <c r="FC11" s="95">
        <f>FC7</f>
        <v>34.5</v>
      </c>
      <c r="FD11" s="95">
        <f>FD7</f>
        <v>34.299999999999997</v>
      </c>
      <c r="FE11" s="84"/>
      <c r="FF11" s="84"/>
      <c r="FG11" s="84"/>
      <c r="FH11" s="84"/>
      <c r="FI11" s="94" t="s">
        <v>143</v>
      </c>
      <c r="FJ11" s="95">
        <f>FJ7</f>
        <v>28.4</v>
      </c>
      <c r="FK11" s="95">
        <f>FK7</f>
        <v>28</v>
      </c>
      <c r="FL11" s="95">
        <f>FL7</f>
        <v>30.7</v>
      </c>
      <c r="FM11" s="95">
        <f>FM7</f>
        <v>30.6</v>
      </c>
      <c r="FN11" s="95">
        <f>FN7</f>
        <v>28.4</v>
      </c>
      <c r="FO11" s="84"/>
      <c r="FP11" s="84"/>
      <c r="FQ11" s="84"/>
      <c r="FR11" s="84"/>
      <c r="FS11" s="94" t="s">
        <v>141</v>
      </c>
      <c r="FT11" s="95">
        <f>FT7</f>
        <v>154.19999999999999</v>
      </c>
      <c r="FU11" s="95">
        <f>FU7</f>
        <v>127.4</v>
      </c>
      <c r="FV11" s="95">
        <f>FV7</f>
        <v>123.2</v>
      </c>
      <c r="FW11" s="95">
        <f>FW7</f>
        <v>117.1</v>
      </c>
      <c r="FX11" s="95">
        <f>FX7</f>
        <v>98.7</v>
      </c>
      <c r="FY11" s="84"/>
      <c r="FZ11" s="84"/>
      <c r="GA11" s="84"/>
      <c r="GB11" s="84"/>
      <c r="GC11" s="94" t="s">
        <v>141</v>
      </c>
      <c r="GD11" s="95">
        <f>GD7</f>
        <v>61.5</v>
      </c>
      <c r="GE11" s="95">
        <f>GE7</f>
        <v>60.7</v>
      </c>
      <c r="GF11" s="95">
        <f>GF7</f>
        <v>61.2</v>
      </c>
      <c r="GG11" s="95">
        <f>GG7</f>
        <v>63</v>
      </c>
      <c r="GH11" s="95">
        <f>GH7</f>
        <v>62.3</v>
      </c>
      <c r="GI11" s="84"/>
      <c r="GJ11" s="84"/>
      <c r="GK11" s="84"/>
      <c r="GL11" s="84"/>
      <c r="GM11" s="94" t="s">
        <v>141</v>
      </c>
      <c r="GN11" s="95">
        <f>GN7</f>
        <v>40.1</v>
      </c>
      <c r="GO11" s="95">
        <f>GO7</f>
        <v>41.4</v>
      </c>
      <c r="GP11" s="95">
        <f>GP7</f>
        <v>36.9</v>
      </c>
      <c r="GQ11" s="95">
        <f>GQ7</f>
        <v>34.5</v>
      </c>
      <c r="GR11" s="95">
        <f>GR7</f>
        <v>27.9</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f>KW7</f>
        <v>14.3</v>
      </c>
      <c r="KX11" s="95">
        <f>KX7</f>
        <v>14.4</v>
      </c>
      <c r="KY11" s="95">
        <f>KY7</f>
        <v>14.8</v>
      </c>
      <c r="KZ11" s="95">
        <f>KZ7</f>
        <v>14.6</v>
      </c>
      <c r="LA11" s="95">
        <f>LA7</f>
        <v>14.8</v>
      </c>
      <c r="LB11" s="84"/>
      <c r="LC11" s="84"/>
      <c r="LD11" s="84"/>
      <c r="LE11" s="84"/>
      <c r="LF11" s="94" t="s">
        <v>141</v>
      </c>
      <c r="LG11" s="95">
        <f>LG7</f>
        <v>0.6</v>
      </c>
      <c r="LH11" s="95">
        <f>LH7</f>
        <v>0.3</v>
      </c>
      <c r="LI11" s="95">
        <f>LI7</f>
        <v>7.8</v>
      </c>
      <c r="LJ11" s="95">
        <f>LJ7</f>
        <v>3.3</v>
      </c>
      <c r="LK11" s="95">
        <f>LK7</f>
        <v>2.8</v>
      </c>
      <c r="LL11" s="84"/>
      <c r="LM11" s="84"/>
      <c r="LN11" s="84"/>
      <c r="LO11" s="84"/>
      <c r="LP11" s="94" t="s">
        <v>141</v>
      </c>
      <c r="LQ11" s="95">
        <f>LQ7</f>
        <v>248.3</v>
      </c>
      <c r="LR11" s="95">
        <f>LR7</f>
        <v>228.5</v>
      </c>
      <c r="LS11" s="95">
        <f>LS7</f>
        <v>204.4</v>
      </c>
      <c r="LT11" s="95">
        <f>LT7</f>
        <v>189.6</v>
      </c>
      <c r="LU11" s="95">
        <f>LU7</f>
        <v>168.6</v>
      </c>
      <c r="LV11" s="84"/>
      <c r="LW11" s="84"/>
      <c r="LX11" s="84"/>
      <c r="LY11" s="84"/>
      <c r="LZ11" s="94" t="s">
        <v>141</v>
      </c>
      <c r="MA11" s="95">
        <f>MA7</f>
        <v>12</v>
      </c>
      <c r="MB11" s="95">
        <f>MB7</f>
        <v>17</v>
      </c>
      <c r="MC11" s="95">
        <f>MC7</f>
        <v>22</v>
      </c>
      <c r="MD11" s="95">
        <f>MD7</f>
        <v>27</v>
      </c>
      <c r="ME11" s="95">
        <f>ME7</f>
        <v>31.7</v>
      </c>
      <c r="MF11" s="84"/>
      <c r="MG11" s="84"/>
      <c r="MH11" s="84"/>
      <c r="MI11" s="84"/>
      <c r="MJ11" s="94" t="s">
        <v>141</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129.69999999999999</v>
      </c>
      <c r="AZ12" s="95">
        <f>BE7</f>
        <v>135.9</v>
      </c>
      <c r="BA12" s="95">
        <f>BF7</f>
        <v>130.5</v>
      </c>
      <c r="BB12" s="95">
        <f>BG7</f>
        <v>129.9</v>
      </c>
      <c r="BC12" s="95">
        <f>BH7</f>
        <v>130.19999999999999</v>
      </c>
      <c r="BD12" s="84"/>
      <c r="BE12" s="84"/>
      <c r="BF12" s="84"/>
      <c r="BG12" s="84"/>
      <c r="BH12" s="84"/>
      <c r="BI12" s="94" t="s">
        <v>145</v>
      </c>
      <c r="BJ12" s="95">
        <f>BO7</f>
        <v>130.4</v>
      </c>
      <c r="BK12" s="95">
        <f>BP7</f>
        <v>136.30000000000001</v>
      </c>
      <c r="BL12" s="95">
        <f>BQ7</f>
        <v>130.69999999999999</v>
      </c>
      <c r="BM12" s="95">
        <f>BR7</f>
        <v>128.9</v>
      </c>
      <c r="BN12" s="95">
        <f>BS7</f>
        <v>129.30000000000001</v>
      </c>
      <c r="BO12" s="84"/>
      <c r="BP12" s="84"/>
      <c r="BQ12" s="84"/>
      <c r="BR12" s="84"/>
      <c r="BS12" s="84"/>
      <c r="BT12" s="94" t="s">
        <v>145</v>
      </c>
      <c r="BU12" s="95">
        <f>BZ7</f>
        <v>716.7</v>
      </c>
      <c r="BV12" s="95">
        <f>CA7</f>
        <v>688</v>
      </c>
      <c r="BW12" s="95">
        <f>CB7</f>
        <v>707.7</v>
      </c>
      <c r="BX12" s="95">
        <f>CC7</f>
        <v>749.1</v>
      </c>
      <c r="BY12" s="95">
        <f>CD7</f>
        <v>763.6</v>
      </c>
      <c r="BZ12" s="84"/>
      <c r="CA12" s="84"/>
      <c r="CB12" s="84"/>
      <c r="CC12" s="84"/>
      <c r="CD12" s="84"/>
      <c r="CE12" s="94" t="s">
        <v>145</v>
      </c>
      <c r="CF12" s="95">
        <f>CK7</f>
        <v>8014.2</v>
      </c>
      <c r="CG12" s="95">
        <f>CL7</f>
        <v>8260</v>
      </c>
      <c r="CH12" s="95">
        <f>CM7</f>
        <v>8600.1</v>
      </c>
      <c r="CI12" s="95">
        <f>CN7</f>
        <v>9078.5</v>
      </c>
      <c r="CJ12" s="95">
        <f>CO7</f>
        <v>9106</v>
      </c>
      <c r="CK12" s="84"/>
      <c r="CL12" s="84"/>
      <c r="CM12" s="84"/>
      <c r="CN12" s="84"/>
      <c r="CO12" s="94" t="s">
        <v>145</v>
      </c>
      <c r="CP12" s="96">
        <f>CU7</f>
        <v>1494682</v>
      </c>
      <c r="CQ12" s="96">
        <f>CV7</f>
        <v>1543942</v>
      </c>
      <c r="CR12" s="96">
        <f>CW7</f>
        <v>1467681</v>
      </c>
      <c r="CS12" s="96">
        <f>CX7</f>
        <v>1533303</v>
      </c>
      <c r="CT12" s="96">
        <f>CY7</f>
        <v>1359753</v>
      </c>
      <c r="CU12" s="84"/>
      <c r="CV12" s="84"/>
      <c r="CW12" s="84"/>
      <c r="CX12" s="84"/>
      <c r="CY12" s="84"/>
      <c r="CZ12" s="94" t="s">
        <v>145</v>
      </c>
      <c r="DA12" s="95">
        <f>DF7</f>
        <v>37.700000000000003</v>
      </c>
      <c r="DB12" s="95">
        <f>DG7</f>
        <v>36.200000000000003</v>
      </c>
      <c r="DC12" s="95">
        <f>DH7</f>
        <v>36.5</v>
      </c>
      <c r="DD12" s="95">
        <f>DI7</f>
        <v>35.299999999999997</v>
      </c>
      <c r="DE12" s="95">
        <f>DJ7</f>
        <v>35</v>
      </c>
      <c r="DF12" s="84"/>
      <c r="DG12" s="84"/>
      <c r="DH12" s="84"/>
      <c r="DI12" s="84"/>
      <c r="DJ12" s="94" t="s">
        <v>145</v>
      </c>
      <c r="DK12" s="95">
        <f>DP7</f>
        <v>20</v>
      </c>
      <c r="DL12" s="95">
        <f>DQ7</f>
        <v>18.2</v>
      </c>
      <c r="DM12" s="95">
        <f>DR7</f>
        <v>20.9</v>
      </c>
      <c r="DN12" s="95">
        <f>DS7</f>
        <v>21.1</v>
      </c>
      <c r="DO12" s="95">
        <f>DT7</f>
        <v>19</v>
      </c>
      <c r="DP12" s="84"/>
      <c r="DQ12" s="84"/>
      <c r="DR12" s="84"/>
      <c r="DS12" s="84"/>
      <c r="DT12" s="94" t="s">
        <v>146</v>
      </c>
      <c r="DU12" s="95">
        <f>DZ7</f>
        <v>109.9</v>
      </c>
      <c r="DV12" s="95">
        <f>EA7</f>
        <v>103.6</v>
      </c>
      <c r="DW12" s="95">
        <f>EB7</f>
        <v>95.7</v>
      </c>
      <c r="DX12" s="95">
        <f>EC7</f>
        <v>88.5</v>
      </c>
      <c r="DY12" s="95">
        <f>ED7</f>
        <v>92.4</v>
      </c>
      <c r="DZ12" s="84"/>
      <c r="EA12" s="84"/>
      <c r="EB12" s="84"/>
      <c r="EC12" s="84"/>
      <c r="ED12" s="94" t="s">
        <v>145</v>
      </c>
      <c r="EE12" s="95">
        <f>EJ7</f>
        <v>59.6</v>
      </c>
      <c r="EF12" s="95">
        <f>EK7</f>
        <v>60.3</v>
      </c>
      <c r="EG12" s="95">
        <f>EL7</f>
        <v>60.2</v>
      </c>
      <c r="EH12" s="95">
        <f>EM7</f>
        <v>61.2</v>
      </c>
      <c r="EI12" s="95">
        <f>EN7</f>
        <v>61.9</v>
      </c>
      <c r="EJ12" s="84"/>
      <c r="EK12" s="84"/>
      <c r="EL12" s="84"/>
      <c r="EM12" s="84"/>
      <c r="EN12" s="94" t="s">
        <v>145</v>
      </c>
      <c r="EO12" s="95">
        <f>ET7</f>
        <v>18.7</v>
      </c>
      <c r="EP12" s="95">
        <f>EU7</f>
        <v>20.5</v>
      </c>
      <c r="EQ12" s="95">
        <f>EV7</f>
        <v>21.4</v>
      </c>
      <c r="ER12" s="95">
        <f>EW7</f>
        <v>22.6</v>
      </c>
      <c r="ES12" s="95">
        <f>EX7</f>
        <v>22.2</v>
      </c>
      <c r="ET12" s="84"/>
      <c r="EU12" s="84"/>
      <c r="EV12" s="84"/>
      <c r="EW12" s="84"/>
      <c r="EX12" s="84"/>
      <c r="EY12" s="94" t="s">
        <v>145</v>
      </c>
      <c r="EZ12" s="95">
        <f>IF($EZ$8,FE7,"-")</f>
        <v>39.1</v>
      </c>
      <c r="FA12" s="95">
        <f>IF($EZ$8,FF7,"-")</f>
        <v>37.299999999999997</v>
      </c>
      <c r="FB12" s="95">
        <f>IF($EZ$8,FG7,"-")</f>
        <v>38</v>
      </c>
      <c r="FC12" s="95">
        <f>IF($EZ$8,FH7,"-")</f>
        <v>36.5</v>
      </c>
      <c r="FD12" s="95">
        <f>IF($EZ$8,FI7,"-")</f>
        <v>36.6</v>
      </c>
      <c r="FE12" s="84"/>
      <c r="FF12" s="84"/>
      <c r="FG12" s="84"/>
      <c r="FH12" s="84"/>
      <c r="FI12" s="94" t="s">
        <v>145</v>
      </c>
      <c r="FJ12" s="95">
        <f>IF($FJ$8,FO7,"-")</f>
        <v>21.4</v>
      </c>
      <c r="FK12" s="95">
        <f>IF($FJ$8,FP7,"-")</f>
        <v>19.3</v>
      </c>
      <c r="FL12" s="95">
        <f>IF($FJ$8,FQ7,"-")</f>
        <v>20.6</v>
      </c>
      <c r="FM12" s="95">
        <f>IF($FJ$8,FR7,"-")</f>
        <v>21.6</v>
      </c>
      <c r="FN12" s="95">
        <f>IF($FJ$8,FS7,"-")</f>
        <v>20</v>
      </c>
      <c r="FO12" s="84"/>
      <c r="FP12" s="84"/>
      <c r="FQ12" s="84"/>
      <c r="FR12" s="84"/>
      <c r="FS12" s="94" t="s">
        <v>145</v>
      </c>
      <c r="FT12" s="95">
        <f>IF($FT$8,FY7,"-")</f>
        <v>89.4</v>
      </c>
      <c r="FU12" s="95">
        <f>IF($FT$8,FZ7,"-")</f>
        <v>83.3</v>
      </c>
      <c r="FV12" s="95">
        <f>IF($FT$8,GA7,"-")</f>
        <v>73.2</v>
      </c>
      <c r="FW12" s="95">
        <f>IF($FT$8,GB7,"-")</f>
        <v>71.400000000000006</v>
      </c>
      <c r="FX12" s="95">
        <f>IF($FT$8,GC7,"-")</f>
        <v>82</v>
      </c>
      <c r="FY12" s="84"/>
      <c r="FZ12" s="84"/>
      <c r="GA12" s="84"/>
      <c r="GB12" s="84"/>
      <c r="GC12" s="94" t="s">
        <v>147</v>
      </c>
      <c r="GD12" s="95">
        <f>IF($GD$8,GI7,"-")</f>
        <v>61.7</v>
      </c>
      <c r="GE12" s="95">
        <f>IF($GD$8,GJ7,"-")</f>
        <v>62.1</v>
      </c>
      <c r="GF12" s="95">
        <f>IF($GD$8,GK7,"-")</f>
        <v>62.6</v>
      </c>
      <c r="GG12" s="95">
        <f>IF($GD$8,GL7,"-")</f>
        <v>63.4</v>
      </c>
      <c r="GH12" s="95">
        <f>IF($GD$8,GM7,"-")</f>
        <v>63.8</v>
      </c>
      <c r="GI12" s="84"/>
      <c r="GJ12" s="84"/>
      <c r="GK12" s="84"/>
      <c r="GL12" s="84"/>
      <c r="GM12" s="94" t="s">
        <v>145</v>
      </c>
      <c r="GN12" s="95">
        <f>IF($GN$8,GS7,"-")</f>
        <v>13.3</v>
      </c>
      <c r="GO12" s="95">
        <f>IF($GN$8,GT7,"-")</f>
        <v>14.4</v>
      </c>
      <c r="GP12" s="95">
        <f>IF($GN$8,GU7,"-")</f>
        <v>15.3</v>
      </c>
      <c r="GQ12" s="95">
        <f>IF($GN$8,GV7,"-")</f>
        <v>16.100000000000001</v>
      </c>
      <c r="GR12" s="95">
        <f>IF($GN$8,GW7,"-")</f>
        <v>15.2</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148</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145</v>
      </c>
      <c r="KW12" s="95">
        <f>IF($KW$8,LB7,"-")</f>
        <v>11.8</v>
      </c>
      <c r="KX12" s="95">
        <f>IF($KW$8,LC7,"-")</f>
        <v>15.3</v>
      </c>
      <c r="KY12" s="95">
        <f>IF($KW$8,LD7,"-")</f>
        <v>15.4</v>
      </c>
      <c r="KZ12" s="95">
        <f>IF($KW$8,LE7,"-")</f>
        <v>15.1</v>
      </c>
      <c r="LA12" s="95">
        <f>IF($KW$8,LF7,"-")</f>
        <v>15.5</v>
      </c>
      <c r="LB12" s="84"/>
      <c r="LC12" s="84"/>
      <c r="LD12" s="84"/>
      <c r="LE12" s="84"/>
      <c r="LF12" s="94" t="s">
        <v>148</v>
      </c>
      <c r="LG12" s="95">
        <f>IF($LG$8,LL7,"-")</f>
        <v>1.4</v>
      </c>
      <c r="LH12" s="95">
        <f>IF($LG$8,LM7,"-")</f>
        <v>2.4</v>
      </c>
      <c r="LI12" s="95">
        <f>IF($LG$8,LN7,"-")</f>
        <v>4.0999999999999996</v>
      </c>
      <c r="LJ12" s="95">
        <f>IF($LG$8,LO7,"-")</f>
        <v>2.2000000000000002</v>
      </c>
      <c r="LK12" s="95">
        <f>IF($LG$8,LP7,"-")</f>
        <v>2.4</v>
      </c>
      <c r="LL12" s="84"/>
      <c r="LM12" s="84"/>
      <c r="LN12" s="84"/>
      <c r="LO12" s="84"/>
      <c r="LP12" s="94" t="s">
        <v>147</v>
      </c>
      <c r="LQ12" s="95">
        <f>IF($LQ$8,LV7,"-")</f>
        <v>596.79999999999995</v>
      </c>
      <c r="LR12" s="95">
        <f>IF($LQ$8,LW7,"-")</f>
        <v>494.6</v>
      </c>
      <c r="LS12" s="95">
        <f>IF($LQ$8,LX7,"-")</f>
        <v>469.5</v>
      </c>
      <c r="LT12" s="95">
        <f>IF($LQ$8,LY7,"-")</f>
        <v>391.3</v>
      </c>
      <c r="LU12" s="95">
        <f>IF($LQ$8,LZ7,"-")</f>
        <v>270.5</v>
      </c>
      <c r="LV12" s="84"/>
      <c r="LW12" s="84"/>
      <c r="LX12" s="84"/>
      <c r="LY12" s="84"/>
      <c r="LZ12" s="94" t="s">
        <v>148</v>
      </c>
      <c r="MA12" s="95">
        <f>IF($MA$8,MF7,"-")</f>
        <v>5.6</v>
      </c>
      <c r="MB12" s="95">
        <f>IF($MA$8,MG7,"-")</f>
        <v>11.5</v>
      </c>
      <c r="MC12" s="95">
        <f>IF($MA$8,MH7,"-")</f>
        <v>16.100000000000001</v>
      </c>
      <c r="MD12" s="95">
        <f>IF($MA$8,MI7,"-")</f>
        <v>22.3</v>
      </c>
      <c r="ME12" s="95">
        <f>IF($MA$8,MJ7,"-")</f>
        <v>27.3</v>
      </c>
      <c r="MF12" s="84"/>
      <c r="MG12" s="84"/>
      <c r="MH12" s="84"/>
      <c r="MI12" s="84"/>
      <c r="MJ12" s="94" t="s">
        <v>145</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151</v>
      </c>
      <c r="C14" s="99"/>
      <c r="D14" s="100"/>
      <c r="E14" s="99"/>
      <c r="F14" s="206" t="s">
        <v>152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151.9</v>
      </c>
      <c r="AZ17" s="106">
        <f t="shared" ref="AZ17:BC17" si="9">IF(AZ7="-",NA(),AZ7)</f>
        <v>155</v>
      </c>
      <c r="BA17" s="106">
        <f t="shared" si="9"/>
        <v>133.6</v>
      </c>
      <c r="BB17" s="106">
        <f t="shared" si="9"/>
        <v>129.30000000000001</v>
      </c>
      <c r="BC17" s="106">
        <f t="shared" si="9"/>
        <v>120.6</v>
      </c>
      <c r="BD17" s="100"/>
      <c r="BE17" s="100"/>
      <c r="BF17" s="100"/>
      <c r="BG17" s="100"/>
      <c r="BH17" s="100"/>
      <c r="BI17" s="105" t="s">
        <v>163</v>
      </c>
      <c r="BJ17" s="106">
        <f>IF(BJ7="-",NA(),BJ7)</f>
        <v>159.30000000000001</v>
      </c>
      <c r="BK17" s="106">
        <f t="shared" ref="BK17:BN17" si="10">IF(BK7="-",NA(),BK7)</f>
        <v>161.5</v>
      </c>
      <c r="BL17" s="106">
        <f t="shared" si="10"/>
        <v>138.19999999999999</v>
      </c>
      <c r="BM17" s="106">
        <f t="shared" si="10"/>
        <v>133.30000000000001</v>
      </c>
      <c r="BN17" s="106">
        <f t="shared" si="10"/>
        <v>123.9</v>
      </c>
      <c r="BO17" s="100"/>
      <c r="BP17" s="100"/>
      <c r="BQ17" s="100"/>
      <c r="BR17" s="100"/>
      <c r="BS17" s="100"/>
      <c r="BT17" s="105" t="s">
        <v>163</v>
      </c>
      <c r="BU17" s="106">
        <f>IF(BU7="-",NA(),BU7)</f>
        <v>492.4</v>
      </c>
      <c r="BV17" s="106">
        <f t="shared" ref="BV17:BY17" si="11">IF(BV7="-",NA(),BV7)</f>
        <v>346.1</v>
      </c>
      <c r="BW17" s="106">
        <f t="shared" si="11"/>
        <v>460.6</v>
      </c>
      <c r="BX17" s="106">
        <f t="shared" si="11"/>
        <v>530.6</v>
      </c>
      <c r="BY17" s="106">
        <f t="shared" si="11"/>
        <v>991.2</v>
      </c>
      <c r="BZ17" s="100"/>
      <c r="CA17" s="100"/>
      <c r="CB17" s="100"/>
      <c r="CC17" s="100"/>
      <c r="CD17" s="100"/>
      <c r="CE17" s="105" t="s">
        <v>163</v>
      </c>
      <c r="CF17" s="106">
        <f>IF(CF7="-",NA(),CF7)</f>
        <v>8721</v>
      </c>
      <c r="CG17" s="106">
        <f t="shared" ref="CG17:CJ17" si="12">IF(CG7="-",NA(),CG7)</f>
        <v>8274.5</v>
      </c>
      <c r="CH17" s="106">
        <f t="shared" si="12"/>
        <v>9710.7999999999993</v>
      </c>
      <c r="CI17" s="106">
        <f t="shared" si="12"/>
        <v>11530.8</v>
      </c>
      <c r="CJ17" s="106">
        <f t="shared" si="12"/>
        <v>12116.8</v>
      </c>
      <c r="CK17" s="100"/>
      <c r="CL17" s="100"/>
      <c r="CM17" s="100"/>
      <c r="CN17" s="100"/>
      <c r="CO17" s="105" t="s">
        <v>163</v>
      </c>
      <c r="CP17" s="107">
        <f>IF(CP7="-",NA(),CP7)</f>
        <v>1853266</v>
      </c>
      <c r="CQ17" s="107">
        <f t="shared" ref="CQ17:CT17" si="13">IF(CQ7="-",NA(),CQ7)</f>
        <v>1924841</v>
      </c>
      <c r="CR17" s="107">
        <f t="shared" si="13"/>
        <v>1610053</v>
      </c>
      <c r="CS17" s="107">
        <f t="shared" si="13"/>
        <v>1460079</v>
      </c>
      <c r="CT17" s="107">
        <f t="shared" si="13"/>
        <v>1266748</v>
      </c>
      <c r="CU17" s="100"/>
      <c r="CV17" s="100"/>
      <c r="CW17" s="100"/>
      <c r="CX17" s="100"/>
      <c r="CY17" s="100"/>
      <c r="CZ17" s="105" t="s">
        <v>163</v>
      </c>
      <c r="DA17" s="106">
        <f>IF(DA7="-",NA(),DA7)</f>
        <v>42.7</v>
      </c>
      <c r="DB17" s="106">
        <f t="shared" ref="DB17:DE17" si="14">IF(DB7="-",NA(),DB7)</f>
        <v>46.5</v>
      </c>
      <c r="DC17" s="106">
        <f t="shared" si="14"/>
        <v>41.7</v>
      </c>
      <c r="DD17" s="106">
        <f t="shared" si="14"/>
        <v>33.5</v>
      </c>
      <c r="DE17" s="106">
        <f t="shared" si="14"/>
        <v>33.299999999999997</v>
      </c>
      <c r="DF17" s="100"/>
      <c r="DG17" s="100"/>
      <c r="DH17" s="100"/>
      <c r="DI17" s="100"/>
      <c r="DJ17" s="105" t="s">
        <v>163</v>
      </c>
      <c r="DK17" s="106">
        <f>IF(DK7="-",NA(),DK7)</f>
        <v>26.4</v>
      </c>
      <c r="DL17" s="106">
        <f t="shared" ref="DL17:DO17" si="15">IF(DL7="-",NA(),DL7)</f>
        <v>26.2</v>
      </c>
      <c r="DM17" s="106">
        <f t="shared" si="15"/>
        <v>29.2</v>
      </c>
      <c r="DN17" s="106">
        <f t="shared" si="15"/>
        <v>28.8</v>
      </c>
      <c r="DO17" s="106">
        <f t="shared" si="15"/>
        <v>27</v>
      </c>
      <c r="DP17" s="100"/>
      <c r="DQ17" s="100"/>
      <c r="DR17" s="100"/>
      <c r="DS17" s="100"/>
      <c r="DT17" s="105" t="s">
        <v>163</v>
      </c>
      <c r="DU17" s="106">
        <f>IF(DU7="-",NA(),DU7)</f>
        <v>159.6</v>
      </c>
      <c r="DV17" s="106">
        <f t="shared" ref="DV17:DY17" si="16">IF(DV7="-",NA(),DV7)</f>
        <v>132.80000000000001</v>
      </c>
      <c r="DW17" s="106">
        <f t="shared" si="16"/>
        <v>128.1</v>
      </c>
      <c r="DX17" s="106">
        <f t="shared" si="16"/>
        <v>121.8</v>
      </c>
      <c r="DY17" s="106">
        <f t="shared" si="16"/>
        <v>103.3</v>
      </c>
      <c r="DZ17" s="100"/>
      <c r="EA17" s="100"/>
      <c r="EB17" s="100"/>
      <c r="EC17" s="100"/>
      <c r="ED17" s="105" t="s">
        <v>163</v>
      </c>
      <c r="EE17" s="106">
        <f>IF(EE7="-",NA(),EE7)</f>
        <v>58.9</v>
      </c>
      <c r="EF17" s="106">
        <f t="shared" ref="EF17:EI17" si="17">IF(EF7="-",NA(),EF7)</f>
        <v>58.4</v>
      </c>
      <c r="EG17" s="106">
        <f t="shared" si="17"/>
        <v>59.3</v>
      </c>
      <c r="EH17" s="106">
        <f t="shared" si="17"/>
        <v>61.2</v>
      </c>
      <c r="EI17" s="106">
        <f t="shared" si="17"/>
        <v>60.8</v>
      </c>
      <c r="EJ17" s="100"/>
      <c r="EK17" s="100"/>
      <c r="EL17" s="100"/>
      <c r="EM17" s="100"/>
      <c r="EN17" s="105" t="s">
        <v>163</v>
      </c>
      <c r="EO17" s="106">
        <f>IF(EO7="-",NA(),EO7)</f>
        <v>43.6</v>
      </c>
      <c r="EP17" s="106">
        <f t="shared" ref="EP17:ES17" si="18">IF(EP7="-",NA(),EP7)</f>
        <v>44.6</v>
      </c>
      <c r="EQ17" s="106">
        <f t="shared" si="18"/>
        <v>40.700000000000003</v>
      </c>
      <c r="ER17" s="106">
        <f t="shared" si="18"/>
        <v>38.799999999999997</v>
      </c>
      <c r="ES17" s="106">
        <f t="shared" si="18"/>
        <v>32.700000000000003</v>
      </c>
      <c r="ET17" s="100"/>
      <c r="EU17" s="100"/>
      <c r="EV17" s="100"/>
      <c r="EW17" s="100"/>
      <c r="EX17" s="100"/>
      <c r="EY17" s="105" t="s">
        <v>163</v>
      </c>
      <c r="EZ17" s="106">
        <f>IF(EZ7="-",NA(),EZ7)</f>
        <v>44.3</v>
      </c>
      <c r="FA17" s="106">
        <f t="shared" ref="FA17:FD17" si="19">IF(FA7="-",NA(),FA7)</f>
        <v>48.3</v>
      </c>
      <c r="FB17" s="106">
        <f t="shared" si="19"/>
        <v>43.3</v>
      </c>
      <c r="FC17" s="106">
        <f t="shared" si="19"/>
        <v>34.5</v>
      </c>
      <c r="FD17" s="106">
        <f t="shared" si="19"/>
        <v>34.299999999999997</v>
      </c>
      <c r="FE17" s="100"/>
      <c r="FF17" s="100"/>
      <c r="FG17" s="100"/>
      <c r="FH17" s="100"/>
      <c r="FI17" s="105" t="s">
        <v>163</v>
      </c>
      <c r="FJ17" s="106">
        <f>IF(FJ7="-",NA(),FJ7)</f>
        <v>28.4</v>
      </c>
      <c r="FK17" s="106">
        <f t="shared" ref="FK17:FN17" si="20">IF(FK7="-",NA(),FK7)</f>
        <v>28</v>
      </c>
      <c r="FL17" s="106">
        <f t="shared" si="20"/>
        <v>30.7</v>
      </c>
      <c r="FM17" s="106">
        <f t="shared" si="20"/>
        <v>30.6</v>
      </c>
      <c r="FN17" s="106">
        <f t="shared" si="20"/>
        <v>28.4</v>
      </c>
      <c r="FO17" s="100"/>
      <c r="FP17" s="100"/>
      <c r="FQ17" s="100"/>
      <c r="FR17" s="100"/>
      <c r="FS17" s="105" t="s">
        <v>163</v>
      </c>
      <c r="FT17" s="106">
        <f>IF(FT7="-",NA(),FT7)</f>
        <v>154.19999999999999</v>
      </c>
      <c r="FU17" s="106">
        <f t="shared" ref="FU17:FX17" si="21">IF(FU7="-",NA(),FU7)</f>
        <v>127.4</v>
      </c>
      <c r="FV17" s="106">
        <f t="shared" si="21"/>
        <v>123.2</v>
      </c>
      <c r="FW17" s="106">
        <f t="shared" si="21"/>
        <v>117.1</v>
      </c>
      <c r="FX17" s="106">
        <f t="shared" si="21"/>
        <v>98.7</v>
      </c>
      <c r="FY17" s="100"/>
      <c r="FZ17" s="100"/>
      <c r="GA17" s="100"/>
      <c r="GB17" s="100"/>
      <c r="GC17" s="105" t="s">
        <v>163</v>
      </c>
      <c r="GD17" s="106">
        <f>IF(GD7="-",NA(),GD7)</f>
        <v>61.5</v>
      </c>
      <c r="GE17" s="106">
        <f t="shared" ref="GE17:GH17" si="22">IF(GE7="-",NA(),GE7)</f>
        <v>60.7</v>
      </c>
      <c r="GF17" s="106">
        <f t="shared" si="22"/>
        <v>61.2</v>
      </c>
      <c r="GG17" s="106">
        <f t="shared" si="22"/>
        <v>63</v>
      </c>
      <c r="GH17" s="106">
        <f t="shared" si="22"/>
        <v>62.3</v>
      </c>
      <c r="GI17" s="100"/>
      <c r="GJ17" s="100"/>
      <c r="GK17" s="100"/>
      <c r="GL17" s="100"/>
      <c r="GM17" s="105" t="s">
        <v>163</v>
      </c>
      <c r="GN17" s="106">
        <f>IF(GN7="-",NA(),GN7)</f>
        <v>40.1</v>
      </c>
      <c r="GO17" s="106">
        <f t="shared" ref="GO17:GR17" si="23">IF(GO7="-",NA(),GO7)</f>
        <v>41.4</v>
      </c>
      <c r="GP17" s="106">
        <f t="shared" si="23"/>
        <v>36.9</v>
      </c>
      <c r="GQ17" s="106">
        <f t="shared" si="23"/>
        <v>34.5</v>
      </c>
      <c r="GR17" s="106">
        <f t="shared" si="23"/>
        <v>27.9</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f>IF(KW7="-",NA(),KW7)</f>
        <v>14.3</v>
      </c>
      <c r="KX17" s="106">
        <f t="shared" ref="KX17:LA17" si="34">IF(KX7="-",NA(),KX7)</f>
        <v>14.4</v>
      </c>
      <c r="KY17" s="106">
        <f t="shared" si="34"/>
        <v>14.8</v>
      </c>
      <c r="KZ17" s="106">
        <f t="shared" si="34"/>
        <v>14.6</v>
      </c>
      <c r="LA17" s="106">
        <f t="shared" si="34"/>
        <v>14.8</v>
      </c>
      <c r="LB17" s="100"/>
      <c r="LC17" s="100"/>
      <c r="LD17" s="100"/>
      <c r="LE17" s="100"/>
      <c r="LF17" s="105" t="s">
        <v>163</v>
      </c>
      <c r="LG17" s="106">
        <f>IF(LG7="-",NA(),LG7)</f>
        <v>0.6</v>
      </c>
      <c r="LH17" s="106">
        <f t="shared" ref="LH17:LK17" si="35">IF(LH7="-",NA(),LH7)</f>
        <v>0.3</v>
      </c>
      <c r="LI17" s="106">
        <f t="shared" si="35"/>
        <v>7.8</v>
      </c>
      <c r="LJ17" s="106">
        <f t="shared" si="35"/>
        <v>3.3</v>
      </c>
      <c r="LK17" s="106">
        <f t="shared" si="35"/>
        <v>2.8</v>
      </c>
      <c r="LL17" s="100"/>
      <c r="LM17" s="100"/>
      <c r="LN17" s="100"/>
      <c r="LO17" s="100"/>
      <c r="LP17" s="105" t="s">
        <v>163</v>
      </c>
      <c r="LQ17" s="106">
        <f>IF(LQ7="-",NA(),LQ7)</f>
        <v>248.3</v>
      </c>
      <c r="LR17" s="106">
        <f t="shared" ref="LR17:LU17" si="36">IF(LR7="-",NA(),LR7)</f>
        <v>228.5</v>
      </c>
      <c r="LS17" s="106">
        <f t="shared" si="36"/>
        <v>204.4</v>
      </c>
      <c r="LT17" s="106">
        <f t="shared" si="36"/>
        <v>189.6</v>
      </c>
      <c r="LU17" s="106">
        <f t="shared" si="36"/>
        <v>168.6</v>
      </c>
      <c r="LV17" s="100"/>
      <c r="LW17" s="100"/>
      <c r="LX17" s="100"/>
      <c r="LY17" s="100"/>
      <c r="LZ17" s="105" t="s">
        <v>163</v>
      </c>
      <c r="MA17" s="106">
        <f>IF(MA7="-",NA(),MA7)</f>
        <v>12</v>
      </c>
      <c r="MB17" s="106">
        <f t="shared" ref="MB17:ME17" si="37">IF(MB7="-",NA(),MB7)</f>
        <v>17</v>
      </c>
      <c r="MC17" s="106">
        <f t="shared" si="37"/>
        <v>22</v>
      </c>
      <c r="MD17" s="106">
        <f t="shared" si="37"/>
        <v>27</v>
      </c>
      <c r="ME17" s="106">
        <f t="shared" si="37"/>
        <v>31.7</v>
      </c>
      <c r="MF17" s="100"/>
      <c r="MG17" s="100"/>
      <c r="MH17" s="100"/>
      <c r="MI17" s="100"/>
      <c r="MJ17" s="105" t="s">
        <v>163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165</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165</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165</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165</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165</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165</v>
      </c>
      <c r="DK18" s="106">
        <f>IF(DP7="-",NA(),DP7)</f>
        <v>20</v>
      </c>
      <c r="DL18" s="106">
        <f t="shared" ref="DL18:DO18" si="45">IF(DQ7="-",NA(),DQ7)</f>
        <v>18.2</v>
      </c>
      <c r="DM18" s="106">
        <f t="shared" si="45"/>
        <v>20.9</v>
      </c>
      <c r="DN18" s="106">
        <f t="shared" si="45"/>
        <v>21.1</v>
      </c>
      <c r="DO18" s="106">
        <f t="shared" si="45"/>
        <v>19</v>
      </c>
      <c r="DP18" s="100"/>
      <c r="DQ18" s="100"/>
      <c r="DR18" s="100"/>
      <c r="DS18" s="100"/>
      <c r="DT18" s="105" t="s">
        <v>165</v>
      </c>
      <c r="DU18" s="106">
        <f>IF(DZ7="-",NA(),DZ7)</f>
        <v>109.9</v>
      </c>
      <c r="DV18" s="106">
        <f t="shared" ref="DV18:DY18" si="46">IF(EA7="-",NA(),EA7)</f>
        <v>103.6</v>
      </c>
      <c r="DW18" s="106">
        <f t="shared" si="46"/>
        <v>95.7</v>
      </c>
      <c r="DX18" s="106">
        <f t="shared" si="46"/>
        <v>88.5</v>
      </c>
      <c r="DY18" s="106">
        <f t="shared" si="46"/>
        <v>92.4</v>
      </c>
      <c r="DZ18" s="100"/>
      <c r="EA18" s="100"/>
      <c r="EB18" s="100"/>
      <c r="EC18" s="100"/>
      <c r="ED18" s="105" t="s">
        <v>165</v>
      </c>
      <c r="EE18" s="106">
        <f>IF(EJ7="-",NA(),EJ7)</f>
        <v>59.6</v>
      </c>
      <c r="EF18" s="106">
        <f t="shared" ref="EF18:EI18" si="47">IF(EK7="-",NA(),EK7)</f>
        <v>60.3</v>
      </c>
      <c r="EG18" s="106">
        <f t="shared" si="47"/>
        <v>60.2</v>
      </c>
      <c r="EH18" s="106">
        <f t="shared" si="47"/>
        <v>61.2</v>
      </c>
      <c r="EI18" s="106">
        <f t="shared" si="47"/>
        <v>61.9</v>
      </c>
      <c r="EJ18" s="100"/>
      <c r="EK18" s="100"/>
      <c r="EL18" s="100"/>
      <c r="EM18" s="100"/>
      <c r="EN18" s="105" t="s">
        <v>165</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165</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165</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165</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165</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165</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165</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165</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165</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165</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7" t="s">
        <v>170</v>
      </c>
      <c r="F22" s="198"/>
      <c r="G22" s="198"/>
      <c r="H22" s="198"/>
      <c r="I22" s="199"/>
    </row>
    <row r="23" spans="1:374" x14ac:dyDescent="0.15">
      <c r="A23" s="97">
        <f t="shared" si="7"/>
        <v>9</v>
      </c>
      <c r="B23" s="196" t="s">
        <v>171</v>
      </c>
      <c r="C23" s="196"/>
      <c r="D23" s="100"/>
      <c r="E23" s="200"/>
      <c r="F23" s="201"/>
      <c r="G23" s="201"/>
      <c r="H23" s="201"/>
      <c r="I23" s="202"/>
    </row>
    <row r="24" spans="1:374" x14ac:dyDescent="0.15">
      <c r="A24" s="97">
        <f t="shared" si="7"/>
        <v>10</v>
      </c>
      <c r="B24" s="196" t="s">
        <v>172</v>
      </c>
      <c r="C24" s="196"/>
      <c r="D24" s="100"/>
      <c r="E24" s="200"/>
      <c r="F24" s="201"/>
      <c r="G24" s="201"/>
      <c r="H24" s="201"/>
      <c r="I24" s="202"/>
    </row>
    <row r="25" spans="1:374" x14ac:dyDescent="0.15">
      <c r="A25" s="97">
        <f t="shared" si="7"/>
        <v>11</v>
      </c>
      <c r="B25" s="196" t="s">
        <v>173</v>
      </c>
      <c r="C25" s="196"/>
      <c r="D25" s="100"/>
      <c r="E25" s="200"/>
      <c r="F25" s="201"/>
      <c r="G25" s="201"/>
      <c r="H25" s="201"/>
      <c r="I25" s="202"/>
    </row>
    <row r="26" spans="1:374" x14ac:dyDescent="0.15">
      <c r="A26" s="97">
        <f t="shared" si="7"/>
        <v>12</v>
      </c>
      <c r="B26" s="196" t="s">
        <v>174</v>
      </c>
      <c r="C26" s="196"/>
      <c r="D26" s="100"/>
      <c r="E26" s="200"/>
      <c r="F26" s="201"/>
      <c r="G26" s="201"/>
      <c r="H26" s="201"/>
      <c r="I26" s="202"/>
    </row>
    <row r="27" spans="1:374" x14ac:dyDescent="0.15">
      <c r="A27" s="97">
        <f t="shared" si="7"/>
        <v>13</v>
      </c>
      <c r="B27" s="196" t="s">
        <v>175</v>
      </c>
      <c r="C27" s="196"/>
      <c r="D27" s="100"/>
      <c r="E27" s="200"/>
      <c r="F27" s="201"/>
      <c r="G27" s="201"/>
      <c r="H27" s="201"/>
      <c r="I27" s="202"/>
    </row>
    <row r="28" spans="1:374" x14ac:dyDescent="0.15">
      <c r="A28" s="97">
        <f t="shared" si="7"/>
        <v>14</v>
      </c>
      <c r="B28" s="196" t="s">
        <v>176</v>
      </c>
      <c r="C28" s="196"/>
      <c r="D28" s="100"/>
      <c r="E28" s="200"/>
      <c r="F28" s="201"/>
      <c r="G28" s="201"/>
      <c r="H28" s="201"/>
      <c r="I28" s="202"/>
    </row>
    <row r="29" spans="1:374" x14ac:dyDescent="0.15">
      <c r="A29" s="97">
        <f t="shared" si="7"/>
        <v>15</v>
      </c>
      <c r="B29" s="196" t="s">
        <v>177</v>
      </c>
      <c r="C29" s="196"/>
      <c r="D29" s="100"/>
      <c r="E29" s="200"/>
      <c r="F29" s="201"/>
      <c r="G29" s="201"/>
      <c r="H29" s="201"/>
      <c r="I29" s="202"/>
    </row>
    <row r="30" spans="1:374" x14ac:dyDescent="0.15">
      <c r="A30" s="97">
        <f t="shared" si="7"/>
        <v>16</v>
      </c>
      <c r="B30" s="196" t="s">
        <v>178</v>
      </c>
      <c r="C30" s="196"/>
      <c r="D30" s="100"/>
      <c r="E30" s="200"/>
      <c r="F30" s="201"/>
      <c r="G30" s="201"/>
      <c r="H30" s="201"/>
      <c r="I30" s="202"/>
    </row>
    <row r="31" spans="1:374" x14ac:dyDescent="0.15">
      <c r="A31" s="97">
        <f t="shared" si="7"/>
        <v>17</v>
      </c>
      <c r="B31" s="196" t="s">
        <v>179</v>
      </c>
      <c r="C31" s="196"/>
      <c r="D31" s="100"/>
      <c r="E31" s="200"/>
      <c r="F31" s="201"/>
      <c r="G31" s="201"/>
      <c r="H31" s="201"/>
      <c r="I31" s="202"/>
    </row>
    <row r="32" spans="1:374" x14ac:dyDescent="0.15">
      <c r="A32" s="97">
        <f t="shared" si="7"/>
        <v>18</v>
      </c>
      <c r="B32" s="196" t="s">
        <v>180</v>
      </c>
      <c r="C32" s="196"/>
      <c r="D32" s="100"/>
      <c r="E32" s="200"/>
      <c r="F32" s="201"/>
      <c r="G32" s="201"/>
      <c r="H32" s="201"/>
      <c r="I32" s="202"/>
    </row>
    <row r="33" spans="1:9" x14ac:dyDescent="0.15">
      <c r="A33" s="97">
        <f t="shared" si="7"/>
        <v>19</v>
      </c>
      <c r="B33" s="196" t="s">
        <v>181</v>
      </c>
      <c r="C33" s="196"/>
      <c r="D33" s="100"/>
      <c r="E33" s="200"/>
      <c r="F33" s="201"/>
      <c r="G33" s="201"/>
      <c r="H33" s="201"/>
      <c r="I33" s="202"/>
    </row>
    <row r="34" spans="1:9" x14ac:dyDescent="0.15">
      <c r="A34" s="97">
        <f t="shared" si="7"/>
        <v>20</v>
      </c>
      <c r="B34" s="196" t="s">
        <v>182</v>
      </c>
      <c r="C34" s="196"/>
      <c r="D34" s="100"/>
      <c r="E34" s="200"/>
      <c r="F34" s="201"/>
      <c r="G34" s="201"/>
      <c r="H34" s="201"/>
      <c r="I34" s="202"/>
    </row>
    <row r="35" spans="1:9" ht="25.5" customHeight="1" x14ac:dyDescent="0.15">
      <c r="E35" s="203"/>
      <c r="F35" s="204"/>
      <c r="G35" s="204"/>
      <c r="H35" s="204"/>
      <c r="I35" s="205"/>
    </row>
    <row r="36" spans="1:9" x14ac:dyDescent="0.15">
      <c r="A36" t="s">
        <v>183</v>
      </c>
      <c r="B36" t="s">
        <v>184</v>
      </c>
    </row>
    <row r="37" spans="1:9" x14ac:dyDescent="0.15">
      <c r="A37" t="s">
        <v>185</v>
      </c>
      <c r="B37" t="s">
        <v>186</v>
      </c>
    </row>
    <row r="38" spans="1:9" x14ac:dyDescent="0.15">
      <c r="A38" t="s">
        <v>187</v>
      </c>
      <c r="B38" t="s">
        <v>188</v>
      </c>
    </row>
    <row r="39" spans="1:9" x14ac:dyDescent="0.15">
      <c r="A39" t="s">
        <v>189</v>
      </c>
      <c r="B39" t="s">
        <v>190</v>
      </c>
    </row>
    <row r="40" spans="1:9" x14ac:dyDescent="0.15">
      <c r="A40" t="s">
        <v>191</v>
      </c>
      <c r="B40" t="s">
        <v>192</v>
      </c>
    </row>
    <row r="41" spans="1:9" x14ac:dyDescent="0.15">
      <c r="A41" t="s">
        <v>193</v>
      </c>
      <c r="B41" t="s">
        <v>194</v>
      </c>
    </row>
    <row r="42" spans="1:9" x14ac:dyDescent="0.15">
      <c r="A42" t="s">
        <v>195</v>
      </c>
      <c r="B42" t="s">
        <v>196</v>
      </c>
    </row>
    <row r="43" spans="1:9" x14ac:dyDescent="0.15">
      <c r="A43" t="s">
        <v>197</v>
      </c>
      <c r="B43" t="s">
        <v>198</v>
      </c>
    </row>
    <row r="44" spans="1:9" x14ac:dyDescent="0.15">
      <c r="A44" t="s">
        <v>199</v>
      </c>
      <c r="B44" t="s">
        <v>200</v>
      </c>
    </row>
    <row r="45" spans="1:9" x14ac:dyDescent="0.15">
      <c r="A45" t="s">
        <v>201</v>
      </c>
      <c r="B45" t="s">
        <v>202</v>
      </c>
    </row>
    <row r="46" spans="1:9" x14ac:dyDescent="0.15">
      <c r="A46" t="s">
        <v>203</v>
      </c>
      <c r="B46" t="s">
        <v>204</v>
      </c>
    </row>
    <row r="47" spans="1:9" x14ac:dyDescent="0.15">
      <c r="A47" t="s">
        <v>205</v>
      </c>
      <c r="B47" t="s">
        <v>206</v>
      </c>
    </row>
    <row r="48" spans="1:9" x14ac:dyDescent="0.15">
      <c r="A48" t="s">
        <v>207</v>
      </c>
      <c r="B48" t="s">
        <v>208</v>
      </c>
    </row>
    <row r="49" spans="1:2" x14ac:dyDescent="0.15">
      <c r="A49" t="s">
        <v>209</v>
      </c>
      <c r="B49" t="s">
        <v>210</v>
      </c>
    </row>
    <row r="50" spans="1:2" x14ac:dyDescent="0.15">
      <c r="A50" t="s">
        <v>211</v>
      </c>
      <c r="B50" t="s">
        <v>212</v>
      </c>
    </row>
    <row r="51" spans="1:2" x14ac:dyDescent="0.15">
      <c r="A51" t="s">
        <v>213</v>
      </c>
      <c r="B51" t="s">
        <v>214</v>
      </c>
    </row>
    <row r="52" spans="1:2" x14ac:dyDescent="0.15">
      <c r="A52" t="s">
        <v>215</v>
      </c>
      <c r="B52" t="s">
        <v>216</v>
      </c>
    </row>
    <row r="53" spans="1:2" x14ac:dyDescent="0.15">
      <c r="A53" t="s">
        <v>217</v>
      </c>
      <c r="B53" t="s">
        <v>218</v>
      </c>
    </row>
    <row r="54" spans="1:2" x14ac:dyDescent="0.15">
      <c r="A54" t="s">
        <v>219</v>
      </c>
      <c r="B54" t="s">
        <v>220</v>
      </c>
    </row>
    <row r="55" spans="1:2" x14ac:dyDescent="0.15">
      <c r="A55" t="s">
        <v>221</v>
      </c>
      <c r="B55" t="s">
        <v>222</v>
      </c>
    </row>
    <row r="56" spans="1:2" x14ac:dyDescent="0.15">
      <c r="A56" t="s">
        <v>223</v>
      </c>
      <c r="B56" t="s">
        <v>224</v>
      </c>
    </row>
    <row r="57" spans="1:2" x14ac:dyDescent="0.15">
      <c r="A57" t="s">
        <v>225</v>
      </c>
      <c r="B57" t="s">
        <v>226</v>
      </c>
    </row>
    <row r="58" spans="1:2" x14ac:dyDescent="0.15">
      <c r="A58" t="s">
        <v>227</v>
      </c>
      <c r="B58" t="s">
        <v>228</v>
      </c>
    </row>
    <row r="59" spans="1:2" x14ac:dyDescent="0.15">
      <c r="A59" t="s">
        <v>229</v>
      </c>
      <c r="B59" t="s">
        <v>230</v>
      </c>
    </row>
    <row r="60" spans="1:2" x14ac:dyDescent="0.15">
      <c r="A60" t="s">
        <v>231</v>
      </c>
      <c r="B60" t="s">
        <v>232</v>
      </c>
    </row>
    <row r="61" spans="1:2" x14ac:dyDescent="0.15">
      <c r="A61" t="s">
        <v>233</v>
      </c>
      <c r="B61" t="s">
        <v>234</v>
      </c>
    </row>
    <row r="62" spans="1:2" x14ac:dyDescent="0.15">
      <c r="A62" t="s">
        <v>235</v>
      </c>
      <c r="B62" t="s">
        <v>236</v>
      </c>
    </row>
    <row r="63" spans="1:2" x14ac:dyDescent="0.15">
      <c r="A63" t="s">
        <v>237</v>
      </c>
      <c r="B63" t="s">
        <v>238</v>
      </c>
    </row>
    <row r="64" spans="1:2"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2021-01-20T05:55:23Z</cp:lastPrinted>
  <dcterms:created xsi:type="dcterms:W3CDTF">2020-12-15T03:35:13Z</dcterms:created>
  <dcterms:modified xsi:type="dcterms:W3CDTF">2021-01-20T06:14:39Z</dcterms:modified>
  <cp:category/>
</cp:coreProperties>
</file>