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L-AH3\share\g03_予算経理\03経理主査\業務ファイル\16.経営比較分析\R2(R1決算)\②経営分析依頼(20210118)\②回答\決裁\決裁後\"/>
    </mc:Choice>
  </mc:AlternateContent>
  <workbookProtection workbookAlgorithmName="SHA-512" workbookHashValue="Ppt5RD9kbhhVyQGheHwh9KYZWHs/g4RHAs4OzUx7CZUrAog6f0iupmTEC9d1L5lOTmUgM35fvExSHuY1pBlnww==" workbookSaltValue="m+O23rVldiea56iLE/hhJw==" workbookSpinCount="100000" lockStructure="1"/>
  <bookViews>
    <workbookView xWindow="0" yWindow="0" windowWidth="15360" windowHeight="7635"/>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S11" i="5" l="1"/>
  <c r="DR10" i="5"/>
  <c r="DQ10" i="5"/>
  <c r="DG10" i="5"/>
  <c r="BZ10" i="5"/>
  <c r="BY10" i="5"/>
  <c r="BO10" i="5"/>
  <c r="AS10" i="5"/>
  <c r="AR10" i="5"/>
  <c r="AH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3" i="4" l="1"/>
  <c r="HT33" i="4"/>
  <c r="V10" i="5"/>
  <c r="AF10" i="5"/>
  <c r="AJ10" i="5"/>
  <c r="AT10" i="5"/>
  <c r="BD10" i="5"/>
  <c r="BN10" i="5"/>
  <c r="BX10" i="5"/>
  <c r="CB10" i="5"/>
  <c r="CL10" i="5"/>
  <c r="CV10" i="5"/>
  <c r="DF10" i="5"/>
  <c r="DP10" i="5"/>
  <c r="DT10" i="5"/>
  <c r="ED10" i="5"/>
  <c r="AQ10" i="5"/>
  <c r="AU10" i="5"/>
  <c r="BE10" i="5"/>
  <c r="CI10" i="5"/>
  <c r="CM10" i="5"/>
  <c r="CW10" i="5"/>
  <c r="EA10" i="5"/>
  <c r="EE10" i="5"/>
  <c r="X10" i="5"/>
  <c r="BB10" i="5"/>
  <c r="BF10" i="5"/>
  <c r="BP10" i="5"/>
  <c r="CJ10" i="5"/>
  <c r="CT10" i="5"/>
  <c r="CX10" i="5"/>
  <c r="DH10" i="5"/>
  <c r="EB10" i="5"/>
  <c r="U10" i="5"/>
  <c r="Y10" i="5"/>
  <c r="AI10" i="5"/>
  <c r="BC10" i="5"/>
  <c r="BM10" i="5"/>
  <c r="BQ10" i="5"/>
  <c r="CA10" i="5"/>
  <c r="CK10" i="5"/>
</calcChain>
</file>

<file path=xl/sharedStrings.xml><?xml version="1.0" encoding="utf-8"?>
<sst xmlns="http://schemas.openxmlformats.org/spreadsheetml/2006/main" count="262" uniqueCount="109">
  <si>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</si>
  <si>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</si>
  <si>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</si>
  <si>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</si>
  <si>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</si>
  <si>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</si>
  <si>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</si>
  <si>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</si>
  <si>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</si>
  <si>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</si>
  <si>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</si>
  <si>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</si>
  <si>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</si>
  <si>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</si>
  <si>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</si>
  <si>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</si>
  <si>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</si>
  <si>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</si>
  <si>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</si>
  <si>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</si>
  <si>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</si>
  <si>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</si>
  <si>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</si>
  <si>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</si>
  <si>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</si>
  <si>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</si>
  <si>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</si>
  <si>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</si>
  <si>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</si>
  <si>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</si>
  <si>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</si>
  <si>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</si>
  <si>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</si>
  <si>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</si>
  <si>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</si>
  <si>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</si>
  <si>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</si>
  <si>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</si>
  <si>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</si>
  <si>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</si>
  <si>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</si>
  <si>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</si>
  <si>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</si>
  <si>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</si>
  <si>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</si>
  <si>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</si>
  <si>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</si>
  <si>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</si>
  <si>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</si>
  <si>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</si>
  <si>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</si>
  <si>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</si>
  <si>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</si>
  <si>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</si>
  <si>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</si>
  <si>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</si>
  <si>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</si>
  <si>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</si>
  <si>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</si>
  <si>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</si>
  <si>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</si>
  <si>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</si>
  <si>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</si>
  <si>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</si>
  <si>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</si>
  <si>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</si>
  <si>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</si>
  <si>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</si>
  <si>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</si>
  <si>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</si>
  <si>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</si>
  <si>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</si>
  <si>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</si>
  <si>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</si>
  <si>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</si>
  <si>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</si>
  <si>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</si>
  <si>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</si>
  <si>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</si>
  <si>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</si>
  <si>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</si>
  <si>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</si>
  <si>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</si>
  <si>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</si>
  <si>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</si>
  <si>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</si>
  <si>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</si>
  <si>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</si>
  <si>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</si>
  <si>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</si>
  <si>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350001</t>
  </si>
  <si>
    <t>46</t>
  </si>
  <si>
    <t>02</t>
  </si>
  <si>
    <t>0</t>
  </si>
  <si>
    <t>000</t>
  </si>
  <si>
    <t>山口県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</si>
  <si>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</si>
  <si>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</si>
  <si>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</si>
  <si>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</si>
  <si>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</si>
  <si>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</si>
  <si>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</si>
  <si>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</si>
  <si>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</si>
  <si>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</si>
  <si>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○経常収支比率は、１００％以上であり、節水減免が前年度で終了したことに伴う増収等により増加しており、給水収益以外の収入への依存も低く、経営の健全性は確保されている。　　　　　　　　　　　　　　　　　　　　　　　　　　　　　　　　　　　　　　　　　　　　　　　　　　　　　　　　　　　　　　○累積欠損金比率は、０％であり、経営の健全性は確保されている。　　　　　　　　　　　　　　　　　　　　　　　　　　　　　　　　　　　　　　　　　　　　　　　　　　　　　　　○流動比率は、定期預金（２年）の運用による固定資産の増加に伴う流動資産の減少等により減少しているが、１００％以上であり、経営の健全性は確保されている。　　　　　　　　　　　　　　　　　　　　　　　　　　　　　　　　　　　　　　　　　　　　　　　　　　　　　　　　　　　　　　　　　　○企業債残高対給水収益比率は、全国平均より高く、経年的には横ばいとなっている。これは、老朽化・耐震化対策の推進に合わせ企業債を発行しているためである。
○料金回収率は、１００％以上であり、節水減免が前年度で終了したことに伴う増収等により増加しており、経営の健全性は確保されている。
○給水原価は、前年度に比べほぼ横ばいであり、全国平均より低く、効率的な経営が行われている。　　　　　　　　　　　　　　　　　　　　　　　　　　　　　　　　　　　　　　　　　　　　　　　　　　　　○施設利用率は、全国平均より高く、前年度に比べ配水量の増により増加しており、施設規模は適正である。
○契約率は、１００％に近く、また全国平均と比較しても高い水準であり、適切な規模の投資ができている。</t>
    <rPh sb="19" eb="21">
      <t>セッスイ</t>
    </rPh>
    <rPh sb="21" eb="23">
      <t>ゲンメン</t>
    </rPh>
    <rPh sb="28" eb="30">
      <t>シュウリョウ</t>
    </rPh>
    <rPh sb="37" eb="38">
      <t>ゾウ</t>
    </rPh>
    <rPh sb="43" eb="44">
      <t>ゾウ</t>
    </rPh>
    <rPh sb="44" eb="45">
      <t>カ</t>
    </rPh>
    <rPh sb="50" eb="52">
      <t>キュウスイ</t>
    </rPh>
    <rPh sb="52" eb="54">
      <t>シュウエキ</t>
    </rPh>
    <rPh sb="145" eb="147">
      <t>ルイセキ</t>
    </rPh>
    <rPh sb="147" eb="149">
      <t>ケッソン</t>
    </rPh>
    <rPh sb="149" eb="150">
      <t>キン</t>
    </rPh>
    <rPh sb="150" eb="152">
      <t>ヒリツ</t>
    </rPh>
    <rPh sb="237" eb="239">
      <t>テイキ</t>
    </rPh>
    <rPh sb="239" eb="241">
      <t>ヨキン</t>
    </rPh>
    <rPh sb="243" eb="244">
      <t>ネン</t>
    </rPh>
    <rPh sb="246" eb="248">
      <t>ウンヨウ</t>
    </rPh>
    <rPh sb="290" eb="292">
      <t>ケイエイ</t>
    </rPh>
    <rPh sb="293" eb="296">
      <t>ケンゼンセイ</t>
    </rPh>
    <rPh sb="297" eb="299">
      <t>カクホ</t>
    </rPh>
    <rPh sb="378" eb="380">
      <t>キュウスイ</t>
    </rPh>
    <rPh sb="380" eb="382">
      <t>シュウエキ</t>
    </rPh>
    <rPh sb="427" eb="428">
      <t>ア</t>
    </rPh>
    <rPh sb="430" eb="432">
      <t>キギョウ</t>
    </rPh>
    <rPh sb="432" eb="433">
      <t>サイ</t>
    </rPh>
    <rPh sb="434" eb="436">
      <t>ハッコウ</t>
    </rPh>
    <rPh sb="513" eb="515">
      <t>キュウスイ</t>
    </rPh>
    <rPh sb="527" eb="528">
      <t>ヨコ</t>
    </rPh>
    <rPh sb="540" eb="541">
      <t>ヒク</t>
    </rPh>
    <rPh sb="543" eb="546">
      <t>コウリツテキ</t>
    </rPh>
    <rPh sb="547" eb="549">
      <t>ケイエイ</t>
    </rPh>
    <rPh sb="550" eb="551">
      <t>オコナ</t>
    </rPh>
    <rPh sb="660" eb="663">
      <t>ケイヤクリツ</t>
    </rPh>
    <rPh sb="670" eb="671">
      <t>チカ</t>
    </rPh>
    <rPh sb="675" eb="677">
      <t>ゼンコク</t>
    </rPh>
    <rPh sb="677" eb="679">
      <t>ヘイキン</t>
    </rPh>
    <rPh sb="680" eb="682">
      <t>ヒカク</t>
    </rPh>
    <rPh sb="685" eb="686">
      <t>タカ</t>
    </rPh>
    <rPh sb="687" eb="689">
      <t>スイジュン</t>
    </rPh>
    <rPh sb="693" eb="695">
      <t>テキセツ</t>
    </rPh>
    <rPh sb="696" eb="698">
      <t>キボ</t>
    </rPh>
    <rPh sb="699" eb="701">
      <t>トウシ</t>
    </rPh>
    <phoneticPr fontId="5"/>
  </si>
  <si>
    <t>○指標の分析からは、これまでのところ、経営は堅調に推移している。　　　　　　　　　　　　　　　　　　　　　　　　　　　　　　　　　　　○「第４次経営計画(2019～2028）」に基づき、安定供給体制の強化や老朽化・耐震化対策を計画的かつ効率的に行っていく。　　　　　　　　　　　　　　　　　　　　　　　　　　　　　　　　　　　　　　　　　　　　　　　　　　　○企業債については、老朽化・耐震化対策による支出の増加が見込まれるが、新規企業債発行の抑制と着実な償還により、計画的な企業債残高の増嵩の抑制を図っていく。　　　　　　　　　　　　　　　　　　　　　　　　　　　　　　　　　　　　　　　　　　　　　　　　　　　　　　　　　　　　　　　　　　　　　　　　　　　　　　　　　　　　　　　　　　　　　　　　　　　　　　　　　　　　　　　　　　　○「工業用水道事業施設整備１０か年計画(2019～2028）」に基づき、計画的かつ効果的な投資を行うとともに、新技術、新工法の導入や効率的な施工方法の採用等で工事コストを削減し、経費支出の抑制に努めていく。　　　　　　　　　　　　　　　　　　　　　　　　　　　　　　　　　　　　　　　　　　　　　　　　　　　　　　　　　　　　　　　　　　　　　　　　　　　　　　　　　　　　　　　　　　　　　　　　　　　　　　　　　　　　　　　　　　　　　　　　　　　　　                                                                                        　　　　　　　　　　　　　　　　　　　　　　　　　　　　　　　　　　　　　　　　　　　　　　　　　　　　　　　　　　　　　　　　　　</t>
    <rPh sb="89" eb="90">
      <t>モト</t>
    </rPh>
    <rPh sb="93" eb="95">
      <t>アンテイ</t>
    </rPh>
    <rPh sb="95" eb="97">
      <t>キョウキュウ</t>
    </rPh>
    <rPh sb="97" eb="99">
      <t>タイセイ</t>
    </rPh>
    <rPh sb="100" eb="102">
      <t>キョウカ</t>
    </rPh>
    <rPh sb="103" eb="106">
      <t>ロウキュウカ</t>
    </rPh>
    <rPh sb="107" eb="110">
      <t>タイシンカ</t>
    </rPh>
    <rPh sb="110" eb="112">
      <t>タイサク</t>
    </rPh>
    <rPh sb="113" eb="116">
      <t>ケイカクテキ</t>
    </rPh>
    <rPh sb="118" eb="121">
      <t>コウリツテキ</t>
    </rPh>
    <rPh sb="122" eb="123">
      <t>オコナ</t>
    </rPh>
    <rPh sb="214" eb="216">
      <t>シンキ</t>
    </rPh>
    <rPh sb="216" eb="218">
      <t>キギョウ</t>
    </rPh>
    <rPh sb="218" eb="219">
      <t>サイ</t>
    </rPh>
    <rPh sb="219" eb="221">
      <t>ハッコウ</t>
    </rPh>
    <rPh sb="222" eb="224">
      <t>ヨクセイ</t>
    </rPh>
    <rPh sb="225" eb="227">
      <t>チャクジツ</t>
    </rPh>
    <rPh sb="228" eb="230">
      <t>ショウカン</t>
    </rPh>
    <rPh sb="244" eb="245">
      <t>ゾウ</t>
    </rPh>
    <rPh sb="247" eb="249">
      <t>ヨクセイ</t>
    </rPh>
    <rPh sb="373" eb="376">
      <t>コウギョウヨウ</t>
    </rPh>
    <rPh sb="376" eb="378">
      <t>スイドウ</t>
    </rPh>
    <rPh sb="412" eb="414">
      <t>コウカ</t>
    </rPh>
    <rPh sb="437" eb="439">
      <t>コウリツ</t>
    </rPh>
    <phoneticPr fontId="5"/>
  </si>
  <si>
    <t>○有形固定資産減価償却率は、全国平均より低いが、施設の老朽化に伴い上昇傾向にあり、保有資産が法定耐用年数に近づきつつある。これについては、「工業用水道事業施設整備１０か年計画（2019～2028）」に基づき、計画的かつ効率的に施設の更新を行っていく。　　　　　　　　　　　　　　　　　　　　　　　　　　　　　　　　　　　　　　　　　　　　　　　　　　　　　　　　　　　　　　　　　　　　　　　　　　　　　　　　　　○管路経年化率（隧道を含む）は、全国平均を下回っているが、上昇傾向にある。これについては、「工業用水道事業施設整備１０か年計画（2019～2028）」に基づき、計画的かつ効率的に更新を行っていく。
　※隧道を除く管路経年化率は、４７％。
○管路更新率（隧道を含む）は、全国平均を下回っている。これについては、「工業用水道事業施設整備１０か年計画（2019～2028）」に基づき、計画的かつ効率的に更新を行っていく。 ※新たに布設した管で布設替に伴い布設した管路延長を計上するため、二条化等は計上されていない。</t>
    <rPh sb="20" eb="21">
      <t>ヒク</t>
    </rPh>
    <rPh sb="70" eb="73">
      <t>コウギョウヨウ</t>
    </rPh>
    <rPh sb="73" eb="75">
      <t>スイドウ</t>
    </rPh>
    <rPh sb="75" eb="77">
      <t>ジギョウ</t>
    </rPh>
    <rPh sb="109" eb="112">
      <t>コウリツテキ</t>
    </rPh>
    <rPh sb="208" eb="210">
      <t>カンロ</t>
    </rPh>
    <rPh sb="210" eb="213">
      <t>ケイネンカ</t>
    </rPh>
    <rPh sb="213" eb="214">
      <t>リツ</t>
    </rPh>
    <rPh sb="215" eb="217">
      <t>ズイドウ</t>
    </rPh>
    <rPh sb="218" eb="219">
      <t>フク</t>
    </rPh>
    <rPh sb="223" eb="225">
      <t>ゼンコク</t>
    </rPh>
    <rPh sb="225" eb="227">
      <t>ヘイキン</t>
    </rPh>
    <rPh sb="228" eb="230">
      <t>シタマワ</t>
    </rPh>
    <rPh sb="292" eb="295">
      <t>コウリツテキ</t>
    </rPh>
    <rPh sb="313" eb="315">
      <t>カンロ</t>
    </rPh>
    <rPh sb="315" eb="317">
      <t>ケイネン</t>
    </rPh>
    <rPh sb="317" eb="318">
      <t>カ</t>
    </rPh>
    <rPh sb="318" eb="319">
      <t>リツ</t>
    </rPh>
    <rPh sb="327" eb="329">
      <t>カンロ</t>
    </rPh>
    <rPh sb="329" eb="331">
      <t>コウシン</t>
    </rPh>
    <rPh sb="331" eb="332">
      <t>リツ</t>
    </rPh>
    <rPh sb="341" eb="343">
      <t>ゼンコク</t>
    </rPh>
    <rPh sb="343" eb="345">
      <t>ヘイキン</t>
    </rPh>
    <rPh sb="346" eb="348">
      <t>シタマワ</t>
    </rPh>
    <rPh sb="440" eb="442">
      <t>ケイジョウ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</si>
</sst>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52.44</c:v>
                </c:pt>
                <c:pt idx="1">
                  <c:v>53.3</c:v>
                </c:pt>
                <c:pt idx="2">
                  <c:v>54.02</c:v>
                </c:pt>
                <c:pt idx="3">
                  <c:v>54.61</c:v>
                </c:pt>
                <c:pt idx="4">
                  <c:v>55.25</c:v>
                </c:pt>
              </c:numCache>
            </c:numRef>
          </c:val>
          <c:extLst xmlns:c16r2="http://schemas.microsoft.com/office/drawing/2015/06/chart">
            <c:ext xmlns:c16="http://schemas.microsoft.com/office/drawing/2014/chart" uri="{C3380CC4-5D6E-409C-BE32-E72D297353CC}">
              <c16:uniqueId val="{00000000-EB94-45AC-8DE0-83FAAD5FF4F8}"/>
            </c:ext>
          </c:extLst>
        </c:ser>
        <c:dLbls>
          <c:showLegendKey val="0"/>
          <c:showVal val="0"/>
          <c:showCatName val="0"/>
          <c:showSerName val="0"/>
          <c:showPercent val="0"/>
          <c:showBubbleSize val="0"/>
        </c:dLbls>
        <c:gapWidth val="150"/>
        <c:axId val="502331800"/>
        <c:axId val="502329840"/>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57.35</c:v>
                </c:pt>
                <c:pt idx="1">
                  <c:v>57.93</c:v>
                </c:pt>
                <c:pt idx="2">
                  <c:v>58.88</c:v>
                </c:pt>
                <c:pt idx="3">
                  <c:v>59.48</c:v>
                </c:pt>
                <c:pt idx="4">
                  <c:v>60.09</c:v>
                </c:pt>
              </c:numCache>
            </c:numRef>
          </c:val>
          <c:smooth val="0"/>
          <c:extLst xmlns:c16r2="http://schemas.microsoft.com/office/drawing/2015/06/chart">
            <c:ext xmlns:c16="http://schemas.microsoft.com/office/drawing/2014/chart" uri="{C3380CC4-5D6E-409C-BE32-E72D297353CC}">
              <c16:uniqueId val="{00000001-EB94-45AC-8DE0-83FAAD5FF4F8}"/>
            </c:ext>
          </c:extLst>
        </c:ser>
        <c:dLbls>
          <c:showLegendKey val="0"/>
          <c:showVal val="0"/>
          <c:showCatName val="0"/>
          <c:showSerName val="0"/>
          <c:showPercent val="0"/>
          <c:showBubbleSize val="0"/>
        </c:dLbls>
        <c:marker val="1"/>
        <c:smooth val="0"/>
        <c:axId val="502331800"/>
        <c:axId val="502329840"/>
      </c:lineChart>
      <c:catAx>
        <c:axId val="502331800"/>
        <c:scaling>
          <c:orientation val="minMax"/>
        </c:scaling>
        <c:delete val="1"/>
        <c:axPos val="b"/>
        <c:numFmt formatCode="General" sourceLinked="1"/>
        <c:majorTickMark val="none"/>
        <c:minorTickMark val="none"/>
        <c:tickLblPos val="none"/>
        <c:crossAx val="502329840"/>
        <c:crosses val="autoZero"/>
        <c:auto val="1"/>
        <c:lblAlgn val="ctr"/>
        <c:lblOffset val="100"/>
        <c:noMultiLvlLbl val="1"/>
      </c:catAx>
      <c:valAx>
        <c:axId val="5023298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5023318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102-46AA-86EF-2211041AFC89}"/>
            </c:ext>
          </c:extLst>
        </c:ser>
        <c:dLbls>
          <c:showLegendKey val="0"/>
          <c:showVal val="0"/>
          <c:showCatName val="0"/>
          <c:showSerName val="0"/>
          <c:showPercent val="0"/>
          <c:showBubbleSize val="0"/>
        </c:dLbls>
        <c:gapWidth val="150"/>
        <c:axId val="776687264"/>
        <c:axId val="776683736"/>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23.81</c:v>
                </c:pt>
                <c:pt idx="1">
                  <c:v>22.44</c:v>
                </c:pt>
                <c:pt idx="2">
                  <c:v>18.82</c:v>
                </c:pt>
                <c:pt idx="3">
                  <c:v>17.88</c:v>
                </c:pt>
                <c:pt idx="4">
                  <c:v>16.670000000000002</c:v>
                </c:pt>
              </c:numCache>
            </c:numRef>
          </c:val>
          <c:smooth val="0"/>
          <c:extLst xmlns:c16r2="http://schemas.microsoft.com/office/drawing/2015/06/chart">
            <c:ext xmlns:c16="http://schemas.microsoft.com/office/drawing/2014/chart" uri="{C3380CC4-5D6E-409C-BE32-E72D297353CC}">
              <c16:uniqueId val="{00000001-7102-46AA-86EF-2211041AFC89}"/>
            </c:ext>
          </c:extLst>
        </c:ser>
        <c:dLbls>
          <c:showLegendKey val="0"/>
          <c:showVal val="0"/>
          <c:showCatName val="0"/>
          <c:showSerName val="0"/>
          <c:showPercent val="0"/>
          <c:showBubbleSize val="0"/>
        </c:dLbls>
        <c:marker val="1"/>
        <c:smooth val="0"/>
        <c:axId val="776687264"/>
        <c:axId val="776683736"/>
      </c:lineChart>
      <c:catAx>
        <c:axId val="776687264"/>
        <c:scaling>
          <c:orientation val="minMax"/>
        </c:scaling>
        <c:delete val="1"/>
        <c:axPos val="b"/>
        <c:numFmt formatCode="General" sourceLinked="1"/>
        <c:majorTickMark val="none"/>
        <c:minorTickMark val="none"/>
        <c:tickLblPos val="none"/>
        <c:crossAx val="776683736"/>
        <c:crosses val="autoZero"/>
        <c:auto val="1"/>
        <c:lblAlgn val="ctr"/>
        <c:lblOffset val="100"/>
        <c:noMultiLvlLbl val="1"/>
      </c:catAx>
      <c:valAx>
        <c:axId val="7766837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7766872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119.28</c:v>
                </c:pt>
                <c:pt idx="1">
                  <c:v>119.46</c:v>
                </c:pt>
                <c:pt idx="2">
                  <c:v>117.22</c:v>
                </c:pt>
                <c:pt idx="3">
                  <c:v>113.43</c:v>
                </c:pt>
                <c:pt idx="4">
                  <c:v>117.76</c:v>
                </c:pt>
              </c:numCache>
            </c:numRef>
          </c:val>
          <c:extLst xmlns:c16r2="http://schemas.microsoft.com/office/drawing/2015/06/chart">
            <c:ext xmlns:c16="http://schemas.microsoft.com/office/drawing/2014/chart" uri="{C3380CC4-5D6E-409C-BE32-E72D297353CC}">
              <c16:uniqueId val="{00000000-B015-41B8-82BF-65DC1D2593EA}"/>
            </c:ext>
          </c:extLst>
        </c:ser>
        <c:dLbls>
          <c:showLegendKey val="0"/>
          <c:showVal val="0"/>
          <c:showCatName val="0"/>
          <c:showSerName val="0"/>
          <c:showPercent val="0"/>
          <c:showBubbleSize val="0"/>
        </c:dLbls>
        <c:gapWidth val="150"/>
        <c:axId val="493515536"/>
        <c:axId val="49351514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123.35</c:v>
                </c:pt>
                <c:pt idx="1">
                  <c:v>121.58</c:v>
                </c:pt>
                <c:pt idx="2">
                  <c:v>121.19</c:v>
                </c:pt>
                <c:pt idx="3">
                  <c:v>120.32</c:v>
                </c:pt>
                <c:pt idx="4">
                  <c:v>119.89</c:v>
                </c:pt>
              </c:numCache>
            </c:numRef>
          </c:val>
          <c:smooth val="0"/>
          <c:extLst xmlns:c16r2="http://schemas.microsoft.com/office/drawing/2015/06/chart">
            <c:ext xmlns:c16="http://schemas.microsoft.com/office/drawing/2014/chart" uri="{C3380CC4-5D6E-409C-BE32-E72D297353CC}">
              <c16:uniqueId val="{00000001-B015-41B8-82BF-65DC1D2593EA}"/>
            </c:ext>
          </c:extLst>
        </c:ser>
        <c:dLbls>
          <c:showLegendKey val="0"/>
          <c:showVal val="0"/>
          <c:showCatName val="0"/>
          <c:showSerName val="0"/>
          <c:showPercent val="0"/>
          <c:showBubbleSize val="0"/>
        </c:dLbls>
        <c:marker val="1"/>
        <c:smooth val="0"/>
        <c:axId val="493515536"/>
        <c:axId val="493515144"/>
      </c:lineChart>
      <c:catAx>
        <c:axId val="493515536"/>
        <c:scaling>
          <c:orientation val="minMax"/>
        </c:scaling>
        <c:delete val="1"/>
        <c:axPos val="b"/>
        <c:numFmt formatCode="General" sourceLinked="1"/>
        <c:majorTickMark val="none"/>
        <c:minorTickMark val="none"/>
        <c:tickLblPos val="none"/>
        <c:crossAx val="493515144"/>
        <c:crosses val="autoZero"/>
        <c:auto val="1"/>
        <c:lblAlgn val="ctr"/>
        <c:lblOffset val="100"/>
        <c:noMultiLvlLbl val="1"/>
      </c:catAx>
      <c:valAx>
        <c:axId val="4935151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935155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20.93</c:v>
                </c:pt>
                <c:pt idx="1">
                  <c:v>20.93</c:v>
                </c:pt>
                <c:pt idx="2">
                  <c:v>24.39</c:v>
                </c:pt>
                <c:pt idx="3">
                  <c:v>28.12</c:v>
                </c:pt>
                <c:pt idx="4">
                  <c:v>31.86</c:v>
                </c:pt>
              </c:numCache>
            </c:numRef>
          </c:val>
          <c:extLst xmlns:c16r2="http://schemas.microsoft.com/office/drawing/2015/06/chart">
            <c:ext xmlns:c16="http://schemas.microsoft.com/office/drawing/2014/chart" uri="{C3380CC4-5D6E-409C-BE32-E72D297353CC}">
              <c16:uniqueId val="{00000000-D609-4240-B595-8FB9EBDDA0F6}"/>
            </c:ext>
          </c:extLst>
        </c:ser>
        <c:dLbls>
          <c:showLegendKey val="0"/>
          <c:showVal val="0"/>
          <c:showCatName val="0"/>
          <c:showSerName val="0"/>
          <c:showPercent val="0"/>
          <c:showBubbleSize val="0"/>
        </c:dLbls>
        <c:gapWidth val="150"/>
        <c:axId val="490497832"/>
        <c:axId val="490497048"/>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37.619999999999997</c:v>
                </c:pt>
                <c:pt idx="1">
                  <c:v>41.79</c:v>
                </c:pt>
                <c:pt idx="2">
                  <c:v>43.44</c:v>
                </c:pt>
                <c:pt idx="3">
                  <c:v>48.09</c:v>
                </c:pt>
                <c:pt idx="4">
                  <c:v>50.93</c:v>
                </c:pt>
              </c:numCache>
            </c:numRef>
          </c:val>
          <c:smooth val="0"/>
          <c:extLst xmlns:c16r2="http://schemas.microsoft.com/office/drawing/2015/06/chart">
            <c:ext xmlns:c16="http://schemas.microsoft.com/office/drawing/2014/chart" uri="{C3380CC4-5D6E-409C-BE32-E72D297353CC}">
              <c16:uniqueId val="{00000001-D609-4240-B595-8FB9EBDDA0F6}"/>
            </c:ext>
          </c:extLst>
        </c:ser>
        <c:dLbls>
          <c:showLegendKey val="0"/>
          <c:showVal val="0"/>
          <c:showCatName val="0"/>
          <c:showSerName val="0"/>
          <c:showPercent val="0"/>
          <c:showBubbleSize val="0"/>
        </c:dLbls>
        <c:marker val="1"/>
        <c:smooth val="0"/>
        <c:axId val="490497832"/>
        <c:axId val="490497048"/>
      </c:lineChart>
      <c:catAx>
        <c:axId val="490497832"/>
        <c:scaling>
          <c:orientation val="minMax"/>
        </c:scaling>
        <c:delete val="1"/>
        <c:axPos val="b"/>
        <c:numFmt formatCode="General" sourceLinked="1"/>
        <c:majorTickMark val="none"/>
        <c:minorTickMark val="none"/>
        <c:tickLblPos val="none"/>
        <c:crossAx val="490497048"/>
        <c:crosses val="autoZero"/>
        <c:auto val="1"/>
        <c:lblAlgn val="ctr"/>
        <c:lblOffset val="100"/>
        <c:noMultiLvlLbl val="1"/>
      </c:catAx>
      <c:valAx>
        <c:axId val="4904970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904978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D19-4C6E-96B5-83C6E3B3E8BA}"/>
            </c:ext>
          </c:extLst>
        </c:ser>
        <c:dLbls>
          <c:showLegendKey val="0"/>
          <c:showVal val="0"/>
          <c:showCatName val="0"/>
          <c:showSerName val="0"/>
          <c:showPercent val="0"/>
          <c:showBubbleSize val="0"/>
        </c:dLbls>
        <c:gapWidth val="150"/>
        <c:axId val="416778992"/>
        <c:axId val="41677703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0.11</c:v>
                </c:pt>
                <c:pt idx="1">
                  <c:v>0.32</c:v>
                </c:pt>
                <c:pt idx="2">
                  <c:v>0.21</c:v>
                </c:pt>
                <c:pt idx="3">
                  <c:v>0.13</c:v>
                </c:pt>
                <c:pt idx="4">
                  <c:v>0.22</c:v>
                </c:pt>
              </c:numCache>
            </c:numRef>
          </c:val>
          <c:smooth val="0"/>
          <c:extLst xmlns:c16r2="http://schemas.microsoft.com/office/drawing/2015/06/chart">
            <c:ext xmlns:c16="http://schemas.microsoft.com/office/drawing/2014/chart" uri="{C3380CC4-5D6E-409C-BE32-E72D297353CC}">
              <c16:uniqueId val="{00000001-0D19-4C6E-96B5-83C6E3B3E8BA}"/>
            </c:ext>
          </c:extLst>
        </c:ser>
        <c:dLbls>
          <c:showLegendKey val="0"/>
          <c:showVal val="0"/>
          <c:showCatName val="0"/>
          <c:showSerName val="0"/>
          <c:showPercent val="0"/>
          <c:showBubbleSize val="0"/>
        </c:dLbls>
        <c:marker val="1"/>
        <c:smooth val="0"/>
        <c:axId val="416778992"/>
        <c:axId val="416777032"/>
      </c:lineChart>
      <c:catAx>
        <c:axId val="416778992"/>
        <c:scaling>
          <c:orientation val="minMax"/>
        </c:scaling>
        <c:delete val="1"/>
        <c:axPos val="b"/>
        <c:numFmt formatCode="General" sourceLinked="1"/>
        <c:majorTickMark val="none"/>
        <c:minorTickMark val="none"/>
        <c:tickLblPos val="none"/>
        <c:crossAx val="416777032"/>
        <c:crosses val="autoZero"/>
        <c:auto val="1"/>
        <c:lblAlgn val="ctr"/>
        <c:lblOffset val="100"/>
        <c:noMultiLvlLbl val="1"/>
      </c:catAx>
      <c:valAx>
        <c:axId val="4167770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1677899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300.45999999999998</c:v>
                </c:pt>
                <c:pt idx="1">
                  <c:v>188.06</c:v>
                </c:pt>
                <c:pt idx="2">
                  <c:v>177.45</c:v>
                </c:pt>
                <c:pt idx="3">
                  <c:v>339.42</c:v>
                </c:pt>
                <c:pt idx="4">
                  <c:v>190.7</c:v>
                </c:pt>
              </c:numCache>
            </c:numRef>
          </c:val>
          <c:extLst xmlns:c16r2="http://schemas.microsoft.com/office/drawing/2015/06/chart">
            <c:ext xmlns:c16="http://schemas.microsoft.com/office/drawing/2014/chart" uri="{C3380CC4-5D6E-409C-BE32-E72D297353CC}">
              <c16:uniqueId val="{00000000-36CE-4CC6-8408-F4CF93CBA114}"/>
            </c:ext>
          </c:extLst>
        </c:ser>
        <c:dLbls>
          <c:showLegendKey val="0"/>
          <c:showVal val="0"/>
          <c:showCatName val="0"/>
          <c:showSerName val="0"/>
          <c:showPercent val="0"/>
          <c:showBubbleSize val="0"/>
        </c:dLbls>
        <c:gapWidth val="150"/>
        <c:axId val="416776640"/>
        <c:axId val="49069571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312.67</c:v>
                </c:pt>
                <c:pt idx="1">
                  <c:v>345.05</c:v>
                </c:pt>
                <c:pt idx="2">
                  <c:v>379.14</c:v>
                </c:pt>
                <c:pt idx="3">
                  <c:v>394.58</c:v>
                </c:pt>
                <c:pt idx="4">
                  <c:v>368.36</c:v>
                </c:pt>
              </c:numCache>
            </c:numRef>
          </c:val>
          <c:smooth val="0"/>
          <c:extLst xmlns:c16r2="http://schemas.microsoft.com/office/drawing/2015/06/chart">
            <c:ext xmlns:c16="http://schemas.microsoft.com/office/drawing/2014/chart" uri="{C3380CC4-5D6E-409C-BE32-E72D297353CC}">
              <c16:uniqueId val="{00000001-36CE-4CC6-8408-F4CF93CBA114}"/>
            </c:ext>
          </c:extLst>
        </c:ser>
        <c:dLbls>
          <c:showLegendKey val="0"/>
          <c:showVal val="0"/>
          <c:showCatName val="0"/>
          <c:showSerName val="0"/>
          <c:showPercent val="0"/>
          <c:showBubbleSize val="0"/>
        </c:dLbls>
        <c:marker val="1"/>
        <c:smooth val="0"/>
        <c:axId val="416776640"/>
        <c:axId val="490695712"/>
      </c:lineChart>
      <c:catAx>
        <c:axId val="416776640"/>
        <c:scaling>
          <c:orientation val="minMax"/>
        </c:scaling>
        <c:delete val="1"/>
        <c:axPos val="b"/>
        <c:numFmt formatCode="General" sourceLinked="1"/>
        <c:majorTickMark val="none"/>
        <c:minorTickMark val="none"/>
        <c:tickLblPos val="none"/>
        <c:crossAx val="490695712"/>
        <c:crosses val="autoZero"/>
        <c:auto val="1"/>
        <c:lblAlgn val="ctr"/>
        <c:lblOffset val="100"/>
        <c:noMultiLvlLbl val="1"/>
      </c:catAx>
      <c:valAx>
        <c:axId val="49069571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167766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310.57</c:v>
                </c:pt>
                <c:pt idx="1">
                  <c:v>308.18</c:v>
                </c:pt>
                <c:pt idx="2">
                  <c:v>310.26</c:v>
                </c:pt>
                <c:pt idx="3">
                  <c:v>317.56</c:v>
                </c:pt>
                <c:pt idx="4">
                  <c:v>294.14999999999998</c:v>
                </c:pt>
              </c:numCache>
            </c:numRef>
          </c:val>
          <c:extLst xmlns:c16r2="http://schemas.microsoft.com/office/drawing/2015/06/chart">
            <c:ext xmlns:c16="http://schemas.microsoft.com/office/drawing/2014/chart" uri="{C3380CC4-5D6E-409C-BE32-E72D297353CC}">
              <c16:uniqueId val="{00000000-A330-4E20-8CFE-DB134A9BC910}"/>
            </c:ext>
          </c:extLst>
        </c:ser>
        <c:dLbls>
          <c:showLegendKey val="0"/>
          <c:showVal val="0"/>
          <c:showCatName val="0"/>
          <c:showSerName val="0"/>
          <c:showPercent val="0"/>
          <c:showBubbleSize val="0"/>
        </c:dLbls>
        <c:gapWidth val="150"/>
        <c:axId val="490696888"/>
        <c:axId val="490699240"/>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272.8</c:v>
                </c:pt>
                <c:pt idx="1">
                  <c:v>255.89</c:v>
                </c:pt>
                <c:pt idx="2">
                  <c:v>242.57</c:v>
                </c:pt>
                <c:pt idx="3">
                  <c:v>235.79</c:v>
                </c:pt>
                <c:pt idx="4">
                  <c:v>227.51</c:v>
                </c:pt>
              </c:numCache>
            </c:numRef>
          </c:val>
          <c:smooth val="0"/>
          <c:extLst xmlns:c16r2="http://schemas.microsoft.com/office/drawing/2015/06/chart">
            <c:ext xmlns:c16="http://schemas.microsoft.com/office/drawing/2014/chart" uri="{C3380CC4-5D6E-409C-BE32-E72D297353CC}">
              <c16:uniqueId val="{00000001-A330-4E20-8CFE-DB134A9BC910}"/>
            </c:ext>
          </c:extLst>
        </c:ser>
        <c:dLbls>
          <c:showLegendKey val="0"/>
          <c:showVal val="0"/>
          <c:showCatName val="0"/>
          <c:showSerName val="0"/>
          <c:showPercent val="0"/>
          <c:showBubbleSize val="0"/>
        </c:dLbls>
        <c:marker val="1"/>
        <c:smooth val="0"/>
        <c:axId val="490696888"/>
        <c:axId val="490699240"/>
      </c:lineChart>
      <c:catAx>
        <c:axId val="490696888"/>
        <c:scaling>
          <c:orientation val="minMax"/>
        </c:scaling>
        <c:delete val="1"/>
        <c:axPos val="b"/>
        <c:numFmt formatCode="General" sourceLinked="1"/>
        <c:majorTickMark val="none"/>
        <c:minorTickMark val="none"/>
        <c:tickLblPos val="none"/>
        <c:crossAx val="490699240"/>
        <c:crosses val="autoZero"/>
        <c:auto val="1"/>
        <c:lblAlgn val="ctr"/>
        <c:lblOffset val="100"/>
        <c:noMultiLvlLbl val="1"/>
      </c:catAx>
      <c:valAx>
        <c:axId val="4906992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9069688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116.4</c:v>
                </c:pt>
                <c:pt idx="1">
                  <c:v>116.71</c:v>
                </c:pt>
                <c:pt idx="2">
                  <c:v>114.06</c:v>
                </c:pt>
                <c:pt idx="3">
                  <c:v>109.98</c:v>
                </c:pt>
                <c:pt idx="4">
                  <c:v>114.47</c:v>
                </c:pt>
              </c:numCache>
            </c:numRef>
          </c:val>
          <c:extLst xmlns:c16r2="http://schemas.microsoft.com/office/drawing/2015/06/chart">
            <c:ext xmlns:c16="http://schemas.microsoft.com/office/drawing/2014/chart" uri="{C3380CC4-5D6E-409C-BE32-E72D297353CC}">
              <c16:uniqueId val="{00000000-52E5-455C-BCB1-3E2F87F066E7}"/>
            </c:ext>
          </c:extLst>
        </c:ser>
        <c:dLbls>
          <c:showLegendKey val="0"/>
          <c:showVal val="0"/>
          <c:showCatName val="0"/>
          <c:showSerName val="0"/>
          <c:showPercent val="0"/>
          <c:showBubbleSize val="0"/>
        </c:dLbls>
        <c:gapWidth val="150"/>
        <c:axId val="490696104"/>
        <c:axId val="49069767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119.5</c:v>
                </c:pt>
                <c:pt idx="1">
                  <c:v>118.99</c:v>
                </c:pt>
                <c:pt idx="2">
                  <c:v>119.17</c:v>
                </c:pt>
                <c:pt idx="3">
                  <c:v>117.72</c:v>
                </c:pt>
                <c:pt idx="4">
                  <c:v>117.69</c:v>
                </c:pt>
              </c:numCache>
            </c:numRef>
          </c:val>
          <c:smooth val="0"/>
          <c:extLst xmlns:c16r2="http://schemas.microsoft.com/office/drawing/2015/06/chart">
            <c:ext xmlns:c16="http://schemas.microsoft.com/office/drawing/2014/chart" uri="{C3380CC4-5D6E-409C-BE32-E72D297353CC}">
              <c16:uniqueId val="{00000001-52E5-455C-BCB1-3E2F87F066E7}"/>
            </c:ext>
          </c:extLst>
        </c:ser>
        <c:dLbls>
          <c:showLegendKey val="0"/>
          <c:showVal val="0"/>
          <c:showCatName val="0"/>
          <c:showSerName val="0"/>
          <c:showPercent val="0"/>
          <c:showBubbleSize val="0"/>
        </c:dLbls>
        <c:marker val="1"/>
        <c:smooth val="0"/>
        <c:axId val="490696104"/>
        <c:axId val="490697672"/>
      </c:lineChart>
      <c:catAx>
        <c:axId val="490696104"/>
        <c:scaling>
          <c:orientation val="minMax"/>
        </c:scaling>
        <c:delete val="1"/>
        <c:axPos val="b"/>
        <c:numFmt formatCode="General" sourceLinked="1"/>
        <c:majorTickMark val="none"/>
        <c:minorTickMark val="none"/>
        <c:tickLblPos val="none"/>
        <c:crossAx val="490697672"/>
        <c:crosses val="autoZero"/>
        <c:auto val="1"/>
        <c:lblAlgn val="ctr"/>
        <c:lblOffset val="100"/>
        <c:noMultiLvlLbl val="1"/>
      </c:catAx>
      <c:valAx>
        <c:axId val="4906976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906961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8.5</c:v>
                </c:pt>
                <c:pt idx="1">
                  <c:v>8.3800000000000008</c:v>
                </c:pt>
                <c:pt idx="2">
                  <c:v>8.42</c:v>
                </c:pt>
                <c:pt idx="3">
                  <c:v>8.51</c:v>
                </c:pt>
                <c:pt idx="4">
                  <c:v>8.6300000000000008</c:v>
                </c:pt>
              </c:numCache>
            </c:numRef>
          </c:val>
          <c:extLst xmlns:c16r2="http://schemas.microsoft.com/office/drawing/2015/06/chart">
            <c:ext xmlns:c16="http://schemas.microsoft.com/office/drawing/2014/chart" uri="{C3380CC4-5D6E-409C-BE32-E72D297353CC}">
              <c16:uniqueId val="{00000000-D457-4045-A3D3-7FCC4302FF0B}"/>
            </c:ext>
          </c:extLst>
        </c:ser>
        <c:dLbls>
          <c:showLegendKey val="0"/>
          <c:showVal val="0"/>
          <c:showCatName val="0"/>
          <c:showSerName val="0"/>
          <c:showPercent val="0"/>
          <c:showBubbleSize val="0"/>
        </c:dLbls>
        <c:gapWidth val="150"/>
        <c:axId val="490696496"/>
        <c:axId val="490698848"/>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16.91</c:v>
                </c:pt>
                <c:pt idx="1">
                  <c:v>16.850000000000001</c:v>
                </c:pt>
                <c:pt idx="2">
                  <c:v>16.8</c:v>
                </c:pt>
                <c:pt idx="3">
                  <c:v>17.03</c:v>
                </c:pt>
                <c:pt idx="4">
                  <c:v>17.07</c:v>
                </c:pt>
              </c:numCache>
            </c:numRef>
          </c:val>
          <c:smooth val="0"/>
          <c:extLst xmlns:c16r2="http://schemas.microsoft.com/office/drawing/2015/06/chart">
            <c:ext xmlns:c16="http://schemas.microsoft.com/office/drawing/2014/chart" uri="{C3380CC4-5D6E-409C-BE32-E72D297353CC}">
              <c16:uniqueId val="{00000001-D457-4045-A3D3-7FCC4302FF0B}"/>
            </c:ext>
          </c:extLst>
        </c:ser>
        <c:dLbls>
          <c:showLegendKey val="0"/>
          <c:showVal val="0"/>
          <c:showCatName val="0"/>
          <c:showSerName val="0"/>
          <c:showPercent val="0"/>
          <c:showBubbleSize val="0"/>
        </c:dLbls>
        <c:marker val="1"/>
        <c:smooth val="0"/>
        <c:axId val="490696496"/>
        <c:axId val="490698848"/>
      </c:lineChart>
      <c:catAx>
        <c:axId val="490696496"/>
        <c:scaling>
          <c:orientation val="minMax"/>
        </c:scaling>
        <c:delete val="1"/>
        <c:axPos val="b"/>
        <c:numFmt formatCode="General" sourceLinked="1"/>
        <c:majorTickMark val="none"/>
        <c:minorTickMark val="none"/>
        <c:tickLblPos val="none"/>
        <c:crossAx val="490698848"/>
        <c:crosses val="autoZero"/>
        <c:auto val="1"/>
        <c:lblAlgn val="ctr"/>
        <c:lblOffset val="100"/>
        <c:noMultiLvlLbl val="1"/>
      </c:catAx>
      <c:valAx>
        <c:axId val="4906988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906964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63.93</c:v>
                </c:pt>
                <c:pt idx="1">
                  <c:v>63.9</c:v>
                </c:pt>
                <c:pt idx="2">
                  <c:v>63.51</c:v>
                </c:pt>
                <c:pt idx="3">
                  <c:v>61.04</c:v>
                </c:pt>
                <c:pt idx="4">
                  <c:v>61.49</c:v>
                </c:pt>
              </c:numCache>
            </c:numRef>
          </c:val>
          <c:extLst xmlns:c16r2="http://schemas.microsoft.com/office/drawing/2015/06/chart">
            <c:ext xmlns:c16="http://schemas.microsoft.com/office/drawing/2014/chart" uri="{C3380CC4-5D6E-409C-BE32-E72D297353CC}">
              <c16:uniqueId val="{00000000-7C4A-42D4-80B3-1EE5D69B1226}"/>
            </c:ext>
          </c:extLst>
        </c:ser>
        <c:dLbls>
          <c:showLegendKey val="0"/>
          <c:showVal val="0"/>
          <c:showCatName val="0"/>
          <c:showSerName val="0"/>
          <c:showPercent val="0"/>
          <c:showBubbleSize val="0"/>
        </c:dLbls>
        <c:gapWidth val="150"/>
        <c:axId val="776684520"/>
        <c:axId val="776686480"/>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57.52</c:v>
                </c:pt>
                <c:pt idx="1">
                  <c:v>57.55</c:v>
                </c:pt>
                <c:pt idx="2">
                  <c:v>57.69</c:v>
                </c:pt>
                <c:pt idx="3">
                  <c:v>58.56</c:v>
                </c:pt>
                <c:pt idx="4">
                  <c:v>57.96</c:v>
                </c:pt>
              </c:numCache>
            </c:numRef>
          </c:val>
          <c:smooth val="0"/>
          <c:extLst xmlns:c16r2="http://schemas.microsoft.com/office/drawing/2015/06/chart">
            <c:ext xmlns:c16="http://schemas.microsoft.com/office/drawing/2014/chart" uri="{C3380CC4-5D6E-409C-BE32-E72D297353CC}">
              <c16:uniqueId val="{00000001-7C4A-42D4-80B3-1EE5D69B1226}"/>
            </c:ext>
          </c:extLst>
        </c:ser>
        <c:dLbls>
          <c:showLegendKey val="0"/>
          <c:showVal val="0"/>
          <c:showCatName val="0"/>
          <c:showSerName val="0"/>
          <c:showPercent val="0"/>
          <c:showBubbleSize val="0"/>
        </c:dLbls>
        <c:marker val="1"/>
        <c:smooth val="0"/>
        <c:axId val="776684520"/>
        <c:axId val="776686480"/>
      </c:lineChart>
      <c:catAx>
        <c:axId val="776684520"/>
        <c:scaling>
          <c:orientation val="minMax"/>
        </c:scaling>
        <c:delete val="1"/>
        <c:axPos val="b"/>
        <c:numFmt formatCode="General" sourceLinked="1"/>
        <c:majorTickMark val="none"/>
        <c:minorTickMark val="none"/>
        <c:tickLblPos val="none"/>
        <c:crossAx val="776686480"/>
        <c:crosses val="autoZero"/>
        <c:auto val="1"/>
        <c:lblAlgn val="ctr"/>
        <c:lblOffset val="100"/>
        <c:noMultiLvlLbl val="1"/>
      </c:catAx>
      <c:valAx>
        <c:axId val="7766864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77668452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92.89</c:v>
                </c:pt>
                <c:pt idx="1">
                  <c:v>92.88</c:v>
                </c:pt>
                <c:pt idx="2">
                  <c:v>92.02</c:v>
                </c:pt>
                <c:pt idx="3">
                  <c:v>92.41</c:v>
                </c:pt>
                <c:pt idx="4">
                  <c:v>91</c:v>
                </c:pt>
              </c:numCache>
            </c:numRef>
          </c:val>
          <c:extLst xmlns:c16r2="http://schemas.microsoft.com/office/drawing/2015/06/chart">
            <c:ext xmlns:c16="http://schemas.microsoft.com/office/drawing/2014/chart" uri="{C3380CC4-5D6E-409C-BE32-E72D297353CC}">
              <c16:uniqueId val="{00000000-1535-459F-912B-48DD85B500B9}"/>
            </c:ext>
          </c:extLst>
        </c:ser>
        <c:dLbls>
          <c:showLegendKey val="0"/>
          <c:showVal val="0"/>
          <c:showCatName val="0"/>
          <c:showSerName val="0"/>
          <c:showPercent val="0"/>
          <c:showBubbleSize val="0"/>
        </c:dLbls>
        <c:gapWidth val="150"/>
        <c:axId val="776685696"/>
        <c:axId val="776686088"/>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79.7</c:v>
                </c:pt>
                <c:pt idx="1">
                  <c:v>79.42</c:v>
                </c:pt>
                <c:pt idx="2">
                  <c:v>79.2</c:v>
                </c:pt>
                <c:pt idx="3">
                  <c:v>80.5</c:v>
                </c:pt>
                <c:pt idx="4">
                  <c:v>80.540000000000006</c:v>
                </c:pt>
              </c:numCache>
            </c:numRef>
          </c:val>
          <c:smooth val="0"/>
          <c:extLst xmlns:c16r2="http://schemas.microsoft.com/office/drawing/2015/06/chart">
            <c:ext xmlns:c16="http://schemas.microsoft.com/office/drawing/2014/chart" uri="{C3380CC4-5D6E-409C-BE32-E72D297353CC}">
              <c16:uniqueId val="{00000001-1535-459F-912B-48DD85B500B9}"/>
            </c:ext>
          </c:extLst>
        </c:ser>
        <c:dLbls>
          <c:showLegendKey val="0"/>
          <c:showVal val="0"/>
          <c:showCatName val="0"/>
          <c:showSerName val="0"/>
          <c:showPercent val="0"/>
          <c:showBubbleSize val="0"/>
        </c:dLbls>
        <c:marker val="1"/>
        <c:smooth val="0"/>
        <c:axId val="776685696"/>
        <c:axId val="776686088"/>
      </c:lineChart>
      <c:catAx>
        <c:axId val="776685696"/>
        <c:scaling>
          <c:orientation val="minMax"/>
        </c:scaling>
        <c:delete val="1"/>
        <c:axPos val="b"/>
        <c:numFmt formatCode="General" sourceLinked="1"/>
        <c:majorTickMark val="none"/>
        <c:minorTickMark val="none"/>
        <c:tickLblPos val="none"/>
        <c:crossAx val="776686088"/>
        <c:crosses val="autoZero"/>
        <c:auto val="1"/>
        <c:lblAlgn val="ctr"/>
        <c:lblOffset val="100"/>
        <c:noMultiLvlLbl val="1"/>
      </c:catAx>
      <c:valAx>
        <c:axId val="7766860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7766856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E35" zoomScale="80" zoomScaleNormal="80" workbookViewId="0">
      <selection activeCell="LW59" sqref="LW59"/>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山口県</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1712050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14</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1052725</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71.599999999999994</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126</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1557910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106</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119.28</v>
      </c>
      <c r="Y32" s="129"/>
      <c r="Z32" s="129"/>
      <c r="AA32" s="129"/>
      <c r="AB32" s="129"/>
      <c r="AC32" s="129"/>
      <c r="AD32" s="129"/>
      <c r="AE32" s="129"/>
      <c r="AF32" s="129"/>
      <c r="AG32" s="129"/>
      <c r="AH32" s="129"/>
      <c r="AI32" s="129"/>
      <c r="AJ32" s="129"/>
      <c r="AK32" s="129"/>
      <c r="AL32" s="129"/>
      <c r="AM32" s="129"/>
      <c r="AN32" s="129"/>
      <c r="AO32" s="129"/>
      <c r="AP32" s="129"/>
      <c r="AQ32" s="130"/>
      <c r="AR32" s="128">
        <f>データ!U6</f>
        <v>119.46</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117.22</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113.43</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117.76</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300.45999999999998</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188.06</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177.45</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339.42</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190.7</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310.57</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308.18</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310.26</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317.56</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294.14999999999998</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123.35</v>
      </c>
      <c r="Y33" s="129"/>
      <c r="Z33" s="129"/>
      <c r="AA33" s="129"/>
      <c r="AB33" s="129"/>
      <c r="AC33" s="129"/>
      <c r="AD33" s="129"/>
      <c r="AE33" s="129"/>
      <c r="AF33" s="129"/>
      <c r="AG33" s="129"/>
      <c r="AH33" s="129"/>
      <c r="AI33" s="129"/>
      <c r="AJ33" s="129"/>
      <c r="AK33" s="129"/>
      <c r="AL33" s="129"/>
      <c r="AM33" s="129"/>
      <c r="AN33" s="129"/>
      <c r="AO33" s="129"/>
      <c r="AP33" s="129"/>
      <c r="AQ33" s="130"/>
      <c r="AR33" s="128">
        <f>データ!Z6</f>
        <v>121.58</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121.19</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120.32</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119.89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23.81</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22.44</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18.82</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17.88</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16.670000000000002</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312.67</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345.05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379.14</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394.58</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368.36</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272.8</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255.89</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242.57</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235.79</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227.51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108</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116.4</v>
      </c>
      <c r="Y55" s="129"/>
      <c r="Z55" s="129"/>
      <c r="AA55" s="129"/>
      <c r="AB55" s="129"/>
      <c r="AC55" s="129"/>
      <c r="AD55" s="129"/>
      <c r="AE55" s="129"/>
      <c r="AF55" s="129"/>
      <c r="AG55" s="129"/>
      <c r="AH55" s="129"/>
      <c r="AI55" s="129"/>
      <c r="AJ55" s="129"/>
      <c r="AK55" s="129"/>
      <c r="AL55" s="129"/>
      <c r="AM55" s="129"/>
      <c r="AN55" s="129"/>
      <c r="AO55" s="129"/>
      <c r="AP55" s="129"/>
      <c r="AQ55" s="130"/>
      <c r="AR55" s="128">
        <f>データ!BM6</f>
        <v>116.71</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114.06</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109.98</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114.47</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8.5</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8.3800000000000008</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8.42</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8.51</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8.6300000000000008</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63.93</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63.9</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63.51</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61.04</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61.49</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92.89</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92.88</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92.02</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92.41</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91</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119.5</v>
      </c>
      <c r="Y56" s="129"/>
      <c r="Z56" s="129"/>
      <c r="AA56" s="129"/>
      <c r="AB56" s="129"/>
      <c r="AC56" s="129"/>
      <c r="AD56" s="129"/>
      <c r="AE56" s="129"/>
      <c r="AF56" s="129"/>
      <c r="AG56" s="129"/>
      <c r="AH56" s="129"/>
      <c r="AI56" s="129"/>
      <c r="AJ56" s="129"/>
      <c r="AK56" s="129"/>
      <c r="AL56" s="129"/>
      <c r="AM56" s="129"/>
      <c r="AN56" s="129"/>
      <c r="AO56" s="129"/>
      <c r="AP56" s="129"/>
      <c r="AQ56" s="130"/>
      <c r="AR56" s="128">
        <f>データ!BR6</f>
        <v>118.99</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119.17</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117.72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117.69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16.91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16.850000000000001</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16.8</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17.03</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17.07</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57.52</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57.55</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57.69</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58.56</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57.96</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79.7</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79.42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79.2</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80.5</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80.540000000000006</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107</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52.44</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53.3</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54.02</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54.61</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55.25</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20.93</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20.93</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24.39</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28.12</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31.86</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57.35</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57.93</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58.88</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59.48</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60.09</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37.619999999999997</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41.79</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43.44</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48.09</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50.93</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0.11</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0.32</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0.21</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0.13</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0.22</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0" t="s">
        <v>29</v>
      </c>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t="s">
        <v>30</v>
      </c>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t="s">
        <v>31</v>
      </c>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t="s">
        <v>32</v>
      </c>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t="s">
        <v>33</v>
      </c>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t="s">
        <v>34</v>
      </c>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t="s">
        <v>35</v>
      </c>
      <c r="FJ89" s="150"/>
      <c r="FK89" s="150"/>
      <c r="FL89" s="150"/>
      <c r="FM89" s="150"/>
      <c r="FN89" s="150"/>
      <c r="FO89" s="150"/>
      <c r="FP89" s="150"/>
      <c r="FQ89" s="150"/>
      <c r="FR89" s="150"/>
      <c r="FS89" s="150"/>
      <c r="FT89" s="150"/>
      <c r="FU89" s="150"/>
      <c r="FV89" s="150"/>
      <c r="FW89" s="150"/>
      <c r="FX89" s="150"/>
      <c r="FY89" s="150"/>
      <c r="FZ89" s="150"/>
      <c r="GA89" s="150"/>
      <c r="GB89" s="150"/>
      <c r="GC89" s="150"/>
      <c r="GD89" s="150"/>
      <c r="GE89" s="150"/>
      <c r="GF89" s="150"/>
      <c r="GG89" s="150"/>
      <c r="GH89" s="150"/>
      <c r="GI89" s="150"/>
      <c r="GJ89" s="150" t="s">
        <v>36</v>
      </c>
      <c r="GK89" s="150"/>
      <c r="GL89" s="150"/>
      <c r="GM89" s="150"/>
      <c r="GN89" s="150"/>
      <c r="GO89" s="150"/>
      <c r="GP89" s="150"/>
      <c r="GQ89" s="150"/>
      <c r="GR89" s="150"/>
      <c r="GS89" s="150"/>
      <c r="GT89" s="150"/>
      <c r="GU89" s="150"/>
      <c r="GV89" s="150"/>
      <c r="GW89" s="150"/>
      <c r="GX89" s="150"/>
      <c r="GY89" s="150"/>
      <c r="GZ89" s="150"/>
      <c r="HA89" s="150"/>
      <c r="HB89" s="150"/>
      <c r="HC89" s="150"/>
      <c r="HD89" s="150"/>
      <c r="HE89" s="150"/>
      <c r="HF89" s="150"/>
      <c r="HG89" s="150"/>
      <c r="HH89" s="150"/>
      <c r="HI89" s="150"/>
      <c r="HJ89" s="150"/>
      <c r="HK89" s="150" t="s">
        <v>37</v>
      </c>
      <c r="HL89" s="150"/>
      <c r="HM89" s="150"/>
      <c r="HN89" s="150"/>
      <c r="HO89" s="150"/>
      <c r="HP89" s="150"/>
      <c r="HQ89" s="150"/>
      <c r="HR89" s="150"/>
      <c r="HS89" s="150"/>
      <c r="HT89" s="150"/>
      <c r="HU89" s="150"/>
      <c r="HV89" s="150"/>
      <c r="HW89" s="150"/>
      <c r="HX89" s="150"/>
      <c r="HY89" s="150"/>
      <c r="HZ89" s="150"/>
      <c r="IA89" s="150"/>
      <c r="IB89" s="150"/>
      <c r="IC89" s="150"/>
      <c r="ID89" s="150"/>
      <c r="IE89" s="150"/>
      <c r="IF89" s="150"/>
      <c r="IG89" s="150"/>
      <c r="IH89" s="150"/>
      <c r="II89" s="150"/>
      <c r="IJ89" s="150"/>
      <c r="IK89" s="150"/>
      <c r="IL89" s="150" t="s">
        <v>30</v>
      </c>
      <c r="IM89" s="150"/>
      <c r="IN89" s="150"/>
      <c r="IO89" s="150"/>
      <c r="IP89" s="150"/>
      <c r="IQ89" s="150"/>
      <c r="IR89" s="150"/>
      <c r="IS89" s="150"/>
      <c r="IT89" s="150"/>
      <c r="IU89" s="150"/>
      <c r="IV89" s="150"/>
      <c r="IW89" s="150"/>
      <c r="IX89" s="150"/>
      <c r="IY89" s="150"/>
      <c r="IZ89" s="150"/>
      <c r="JA89" s="150"/>
      <c r="JB89" s="150"/>
      <c r="JC89" s="150"/>
      <c r="JD89" s="150"/>
      <c r="JE89" s="150"/>
      <c r="JF89" s="150"/>
      <c r="JG89" s="150"/>
      <c r="JH89" s="150"/>
      <c r="JI89" s="150"/>
      <c r="JJ89" s="150"/>
      <c r="JK89" s="150"/>
      <c r="JL89" s="150"/>
      <c r="JM89" s="150" t="s">
        <v>38</v>
      </c>
      <c r="JN89" s="150"/>
      <c r="JO89" s="150"/>
      <c r="JP89" s="150"/>
      <c r="JQ89" s="150"/>
      <c r="JR89" s="150"/>
      <c r="JS89" s="150"/>
      <c r="JT89" s="150"/>
      <c r="JU89" s="150"/>
      <c r="JV89" s="150"/>
      <c r="JW89" s="150"/>
      <c r="JX89" s="150"/>
      <c r="JY89" s="150"/>
      <c r="JZ89" s="150"/>
      <c r="KA89" s="150"/>
      <c r="KB89" s="150"/>
      <c r="KC89" s="150"/>
      <c r="KD89" s="150"/>
      <c r="KE89" s="150"/>
      <c r="KF89" s="150"/>
      <c r="KG89" s="150"/>
      <c r="KH89" s="150"/>
      <c r="KI89" s="150"/>
      <c r="KJ89" s="150"/>
      <c r="KK89" s="150"/>
      <c r="KL89" s="150"/>
      <c r="KM89" s="150"/>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1" t="str">
        <f>データ!AD6</f>
        <v>【119.03】</v>
      </c>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t="str">
        <f>データ!AO6</f>
        <v>【25.49】</v>
      </c>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t="str">
        <f>データ!AZ6</f>
        <v>【420.52】</v>
      </c>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t="str">
        <f>データ!BK6</f>
        <v>【238.81】</v>
      </c>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t="str">
        <f>データ!BV6</f>
        <v>【115.00】</v>
      </c>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1"/>
      <c r="EE90" s="151"/>
      <c r="EF90" s="151"/>
      <c r="EG90" s="151"/>
      <c r="EH90" s="151" t="str">
        <f>データ!CG6</f>
        <v>【18.60】</v>
      </c>
      <c r="EI90" s="151"/>
      <c r="EJ90" s="151"/>
      <c r="EK90" s="151"/>
      <c r="EL90" s="151"/>
      <c r="EM90" s="151"/>
      <c r="EN90" s="151"/>
      <c r="EO90" s="151"/>
      <c r="EP90" s="151"/>
      <c r="EQ90" s="151"/>
      <c r="ER90" s="151"/>
      <c r="ES90" s="151"/>
      <c r="ET90" s="151"/>
      <c r="EU90" s="151"/>
      <c r="EV90" s="151"/>
      <c r="EW90" s="151"/>
      <c r="EX90" s="151"/>
      <c r="EY90" s="151"/>
      <c r="EZ90" s="151"/>
      <c r="FA90" s="151"/>
      <c r="FB90" s="151"/>
      <c r="FC90" s="151"/>
      <c r="FD90" s="151"/>
      <c r="FE90" s="151"/>
      <c r="FF90" s="151"/>
      <c r="FG90" s="151"/>
      <c r="FH90" s="151"/>
      <c r="FI90" s="151" t="str">
        <f>データ!CR6</f>
        <v>【55.21】</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1" t="str">
        <f>データ!DC6</f>
        <v>【77.39】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1" t="str">
        <f>データ!DN6</f>
        <v>【59.23】</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1" t="str">
        <f>データ!DY6</f>
        <v>【47.77】</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1" t="str">
        <f>データ!EJ6</f>
        <v>【0.34】</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r5klgv3T3U3e6u5+HL9PL4rQ+qvdkBdCrObThh7ra6G8qPvWDTWXvOcAQB4pzDLLIXkFVunVahxTbt2JHaZOZw==" saltValue="DFYQLw0tnNOaIrtFih7S6A=="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41</v>
      </c>
      <c r="B3" s="46" t="s">
        <v>42</v>
      </c>
      <c r="C3" s="46" t="s">
        <v>43</v>
      </c>
      <c r="D3" s="46" t="s">
        <v>44</v>
      </c>
      <c r="E3" s="46" t="s">
        <v>45</v>
      </c>
      <c r="F3" s="46" t="s">
        <v>46</v>
      </c>
      <c r="G3" s="46" t="s">
        <v>47</v>
      </c>
      <c r="H3" s="154" t="s">
        <v>48</v>
      </c>
      <c r="I3" s="155"/>
      <c r="J3" s="155"/>
      <c r="K3" s="155"/>
      <c r="L3" s="155"/>
      <c r="M3" s="155"/>
      <c r="N3" s="155"/>
      <c r="O3" s="155"/>
      <c r="P3" s="155"/>
      <c r="Q3" s="155"/>
      <c r="R3" s="155"/>
      <c r="S3" s="155"/>
      <c r="T3" s="158" t="s">
        <v>49</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50</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51</v>
      </c>
      <c r="B4" s="47"/>
      <c r="C4" s="47"/>
      <c r="D4" s="47"/>
      <c r="E4" s="47"/>
      <c r="F4" s="47"/>
      <c r="G4" s="47"/>
      <c r="H4" s="156"/>
      <c r="I4" s="157"/>
      <c r="J4" s="157"/>
      <c r="K4" s="157"/>
      <c r="L4" s="157"/>
      <c r="M4" s="157"/>
      <c r="N4" s="157"/>
      <c r="O4" s="157"/>
      <c r="P4" s="157"/>
      <c r="Q4" s="157"/>
      <c r="R4" s="157"/>
      <c r="S4" s="157"/>
      <c r="T4" s="153" t="s">
        <v>52</v>
      </c>
      <c r="U4" s="153"/>
      <c r="V4" s="153"/>
      <c r="W4" s="153"/>
      <c r="X4" s="153"/>
      <c r="Y4" s="153"/>
      <c r="Z4" s="153"/>
      <c r="AA4" s="153"/>
      <c r="AB4" s="153"/>
      <c r="AC4" s="153"/>
      <c r="AD4" s="153"/>
      <c r="AE4" s="153" t="s">
        <v>53</v>
      </c>
      <c r="AF4" s="153"/>
      <c r="AG4" s="153"/>
      <c r="AH4" s="153"/>
      <c r="AI4" s="153"/>
      <c r="AJ4" s="153"/>
      <c r="AK4" s="153"/>
      <c r="AL4" s="153"/>
      <c r="AM4" s="153"/>
      <c r="AN4" s="153"/>
      <c r="AO4" s="153"/>
      <c r="AP4" s="153" t="s">
        <v>54</v>
      </c>
      <c r="AQ4" s="153"/>
      <c r="AR4" s="153"/>
      <c r="AS4" s="153"/>
      <c r="AT4" s="153"/>
      <c r="AU4" s="153"/>
      <c r="AV4" s="153"/>
      <c r="AW4" s="153"/>
      <c r="AX4" s="153"/>
      <c r="AY4" s="153"/>
      <c r="AZ4" s="153"/>
      <c r="BA4" s="153" t="s">
        <v>55</v>
      </c>
      <c r="BB4" s="153"/>
      <c r="BC4" s="153"/>
      <c r="BD4" s="153"/>
      <c r="BE4" s="153"/>
      <c r="BF4" s="153"/>
      <c r="BG4" s="153"/>
      <c r="BH4" s="153"/>
      <c r="BI4" s="153"/>
      <c r="BJ4" s="153"/>
      <c r="BK4" s="153"/>
      <c r="BL4" s="153" t="s">
        <v>56</v>
      </c>
      <c r="BM4" s="153"/>
      <c r="BN4" s="153"/>
      <c r="BO4" s="153"/>
      <c r="BP4" s="153"/>
      <c r="BQ4" s="153"/>
      <c r="BR4" s="153"/>
      <c r="BS4" s="153"/>
      <c r="BT4" s="153"/>
      <c r="BU4" s="153"/>
      <c r="BV4" s="153"/>
      <c r="BW4" s="153" t="s">
        <v>57</v>
      </c>
      <c r="BX4" s="153"/>
      <c r="BY4" s="153"/>
      <c r="BZ4" s="153"/>
      <c r="CA4" s="153"/>
      <c r="CB4" s="153"/>
      <c r="CC4" s="153"/>
      <c r="CD4" s="153"/>
      <c r="CE4" s="153"/>
      <c r="CF4" s="153"/>
      <c r="CG4" s="153"/>
      <c r="CH4" s="153" t="s">
        <v>58</v>
      </c>
      <c r="CI4" s="153"/>
      <c r="CJ4" s="153"/>
      <c r="CK4" s="153"/>
      <c r="CL4" s="153"/>
      <c r="CM4" s="153"/>
      <c r="CN4" s="153"/>
      <c r="CO4" s="153"/>
      <c r="CP4" s="153"/>
      <c r="CQ4" s="153"/>
      <c r="CR4" s="153"/>
      <c r="CS4" s="153" t="s">
        <v>59</v>
      </c>
      <c r="CT4" s="153"/>
      <c r="CU4" s="153"/>
      <c r="CV4" s="153"/>
      <c r="CW4" s="153"/>
      <c r="CX4" s="153"/>
      <c r="CY4" s="153"/>
      <c r="CZ4" s="153"/>
      <c r="DA4" s="153"/>
      <c r="DB4" s="153"/>
      <c r="DC4" s="153"/>
      <c r="DD4" s="153" t="s">
        <v>60</v>
      </c>
      <c r="DE4" s="153"/>
      <c r="DF4" s="153"/>
      <c r="DG4" s="153"/>
      <c r="DH4" s="153"/>
      <c r="DI4" s="153"/>
      <c r="DJ4" s="153"/>
      <c r="DK4" s="153"/>
      <c r="DL4" s="153"/>
      <c r="DM4" s="153"/>
      <c r="DN4" s="153"/>
      <c r="DO4" s="153" t="s">
        <v>61</v>
      </c>
      <c r="DP4" s="153"/>
      <c r="DQ4" s="153"/>
      <c r="DR4" s="153"/>
      <c r="DS4" s="153"/>
      <c r="DT4" s="153"/>
      <c r="DU4" s="153"/>
      <c r="DV4" s="153"/>
      <c r="DW4" s="153"/>
      <c r="DX4" s="153"/>
      <c r="DY4" s="153"/>
      <c r="DZ4" s="153" t="s">
        <v>62</v>
      </c>
      <c r="EA4" s="153"/>
      <c r="EB4" s="153"/>
      <c r="EC4" s="153"/>
      <c r="ED4" s="153"/>
      <c r="EE4" s="153"/>
      <c r="EF4" s="153"/>
      <c r="EG4" s="153"/>
      <c r="EH4" s="153"/>
      <c r="EI4" s="153"/>
      <c r="EJ4" s="153"/>
    </row>
    <row r="5" spans="1:140" x14ac:dyDescent="0.15">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x14ac:dyDescent="0.15">
      <c r="A6" s="45" t="s">
        <v>88</v>
      </c>
      <c r="B6" s="50"/>
      <c r="C6" s="50"/>
      <c r="D6" s="50"/>
      <c r="E6" s="50"/>
      <c r="F6" s="50"/>
      <c r="G6" s="50"/>
      <c r="H6" s="50"/>
      <c r="I6" s="50"/>
      <c r="J6" s="50"/>
      <c r="K6" s="50"/>
      <c r="L6" s="50"/>
      <c r="M6" s="50"/>
      <c r="N6" s="50"/>
      <c r="O6" s="50"/>
      <c r="P6" s="50"/>
      <c r="Q6" s="51"/>
      <c r="R6" s="50"/>
      <c r="S6" s="50"/>
      <c r="T6" s="52">
        <f t="shared" ref="T6:CE6" si="3">T7</f>
        <v>119.28</v>
      </c>
      <c r="U6" s="52">
        <f>U7</f>
        <v>119.46</v>
      </c>
      <c r="V6" s="52">
        <f>V7</f>
        <v>117.22</v>
      </c>
      <c r="W6" s="52">
        <f>W7</f>
        <v>113.43</v>
      </c>
      <c r="X6" s="52">
        <f t="shared" si="3"/>
        <v>117.76</v>
      </c>
      <c r="Y6" s="52">
        <f t="shared" si="3"/>
        <v>123.35</v>
      </c>
      <c r="Z6" s="52">
        <f t="shared" si="3"/>
        <v>121.58</v>
      </c>
      <c r="AA6" s="52">
        <f t="shared" si="3"/>
        <v>121.19</v>
      </c>
      <c r="AB6" s="52">
        <f t="shared" si="3"/>
        <v>120.32</v>
      </c>
      <c r="AC6" s="52">
        <f t="shared" si="3"/>
        <v>119.89</v>
      </c>
      <c r="AD6" s="50" t="str">
        <f>IF(AD7="-","【-】","【"&amp;SUBSTITUTE(TEXT(AD7,"#,##0.00"),"-","△")&amp;"】")</f>
        <v>【119.03】</v>
      </c>
      <c r="AE6" s="52">
        <f t="shared" si="3"/>
        <v>0</v>
      </c>
      <c r="AF6" s="52">
        <f>AF7</f>
        <v>0</v>
      </c>
      <c r="AG6" s="52">
        <f>AG7</f>
        <v>0</v>
      </c>
      <c r="AH6" s="52">
        <f>AH7</f>
        <v>0</v>
      </c>
      <c r="AI6" s="52">
        <f t="shared" si="3"/>
        <v>0</v>
      </c>
      <c r="AJ6" s="52">
        <f t="shared" si="3"/>
        <v>23.81</v>
      </c>
      <c r="AK6" s="52">
        <f t="shared" si="3"/>
        <v>22.44</v>
      </c>
      <c r="AL6" s="52">
        <f t="shared" si="3"/>
        <v>18.82</v>
      </c>
      <c r="AM6" s="52">
        <f t="shared" si="3"/>
        <v>17.88</v>
      </c>
      <c r="AN6" s="52">
        <f t="shared" si="3"/>
        <v>16.670000000000002</v>
      </c>
      <c r="AO6" s="50" t="str">
        <f>IF(AO7="-","【-】","【"&amp;SUBSTITUTE(TEXT(AO7,"#,##0.00"),"-","△")&amp;"】")</f>
        <v>【25.49】</v>
      </c>
      <c r="AP6" s="52">
        <f t="shared" si="3"/>
        <v>300.45999999999998</v>
      </c>
      <c r="AQ6" s="52">
        <f>AQ7</f>
        <v>188.06</v>
      </c>
      <c r="AR6" s="52">
        <f>AR7</f>
        <v>177.45</v>
      </c>
      <c r="AS6" s="52">
        <f>AS7</f>
        <v>339.42</v>
      </c>
      <c r="AT6" s="52">
        <f t="shared" si="3"/>
        <v>190.7</v>
      </c>
      <c r="AU6" s="52">
        <f t="shared" si="3"/>
        <v>312.67</v>
      </c>
      <c r="AV6" s="52">
        <f t="shared" si="3"/>
        <v>345.05</v>
      </c>
      <c r="AW6" s="52">
        <f t="shared" si="3"/>
        <v>379.14</v>
      </c>
      <c r="AX6" s="52">
        <f t="shared" si="3"/>
        <v>394.58</v>
      </c>
      <c r="AY6" s="52">
        <f t="shared" si="3"/>
        <v>368.36</v>
      </c>
      <c r="AZ6" s="50" t="str">
        <f>IF(AZ7="-","【-】","【"&amp;SUBSTITUTE(TEXT(AZ7,"#,##0.00"),"-","△")&amp;"】")</f>
        <v>【420.52】</v>
      </c>
      <c r="BA6" s="52">
        <f t="shared" si="3"/>
        <v>310.57</v>
      </c>
      <c r="BB6" s="52">
        <f>BB7</f>
        <v>308.18</v>
      </c>
      <c r="BC6" s="52">
        <f>BC7</f>
        <v>310.26</v>
      </c>
      <c r="BD6" s="52">
        <f>BD7</f>
        <v>317.56</v>
      </c>
      <c r="BE6" s="52">
        <f t="shared" si="3"/>
        <v>294.14999999999998</v>
      </c>
      <c r="BF6" s="52">
        <f t="shared" si="3"/>
        <v>272.8</v>
      </c>
      <c r="BG6" s="52">
        <f t="shared" si="3"/>
        <v>255.89</v>
      </c>
      <c r="BH6" s="52">
        <f t="shared" si="3"/>
        <v>242.57</v>
      </c>
      <c r="BI6" s="52">
        <f t="shared" si="3"/>
        <v>235.79</v>
      </c>
      <c r="BJ6" s="52">
        <f t="shared" si="3"/>
        <v>227.51</v>
      </c>
      <c r="BK6" s="50" t="str">
        <f>IF(BK7="-","【-】","【"&amp;SUBSTITUTE(TEXT(BK7,"#,##0.00"),"-","△")&amp;"】")</f>
        <v>【238.81】</v>
      </c>
      <c r="BL6" s="52">
        <f t="shared" si="3"/>
        <v>116.4</v>
      </c>
      <c r="BM6" s="52">
        <f>BM7</f>
        <v>116.71</v>
      </c>
      <c r="BN6" s="52">
        <f>BN7</f>
        <v>114.06</v>
      </c>
      <c r="BO6" s="52">
        <f>BO7</f>
        <v>109.98</v>
      </c>
      <c r="BP6" s="52">
        <f t="shared" si="3"/>
        <v>114.47</v>
      </c>
      <c r="BQ6" s="52">
        <f t="shared" si="3"/>
        <v>119.5</v>
      </c>
      <c r="BR6" s="52">
        <f t="shared" si="3"/>
        <v>118.99</v>
      </c>
      <c r="BS6" s="52">
        <f t="shared" si="3"/>
        <v>119.17</v>
      </c>
      <c r="BT6" s="52">
        <f t="shared" si="3"/>
        <v>117.72</v>
      </c>
      <c r="BU6" s="52">
        <f t="shared" si="3"/>
        <v>117.69</v>
      </c>
      <c r="BV6" s="50" t="str">
        <f>IF(BV7="-","【-】","【"&amp;SUBSTITUTE(TEXT(BV7,"#,##0.00"),"-","△")&amp;"】")</f>
        <v>【115.00】</v>
      </c>
      <c r="BW6" s="52">
        <f t="shared" si="3"/>
        <v>8.5</v>
      </c>
      <c r="BX6" s="52">
        <f>BX7</f>
        <v>8.3800000000000008</v>
      </c>
      <c r="BY6" s="52">
        <f>BY7</f>
        <v>8.42</v>
      </c>
      <c r="BZ6" s="52">
        <f>BZ7</f>
        <v>8.51</v>
      </c>
      <c r="CA6" s="52">
        <f t="shared" si="3"/>
        <v>8.6300000000000008</v>
      </c>
      <c r="CB6" s="52">
        <f t="shared" si="3"/>
        <v>16.91</v>
      </c>
      <c r="CC6" s="52">
        <f t="shared" si="3"/>
        <v>16.850000000000001</v>
      </c>
      <c r="CD6" s="52">
        <f t="shared" si="3"/>
        <v>16.8</v>
      </c>
      <c r="CE6" s="52">
        <f t="shared" si="3"/>
        <v>17.03</v>
      </c>
      <c r="CF6" s="52">
        <f t="shared" ref="CF6" si="4">CF7</f>
        <v>17.07</v>
      </c>
      <c r="CG6" s="50" t="str">
        <f>IF(CG7="-","【-】","【"&amp;SUBSTITUTE(TEXT(CG7,"#,##0.00"),"-","△")&amp;"】")</f>
        <v>【18.60】</v>
      </c>
      <c r="CH6" s="52">
        <f t="shared" ref="CH6:CQ6" si="5">CH7</f>
        <v>63.93</v>
      </c>
      <c r="CI6" s="52">
        <f>CI7</f>
        <v>63.9</v>
      </c>
      <c r="CJ6" s="52">
        <f>CJ7</f>
        <v>63.51</v>
      </c>
      <c r="CK6" s="52">
        <f>CK7</f>
        <v>61.04</v>
      </c>
      <c r="CL6" s="52">
        <f t="shared" si="5"/>
        <v>61.49</v>
      </c>
      <c r="CM6" s="52">
        <f t="shared" si="5"/>
        <v>57.52</v>
      </c>
      <c r="CN6" s="52">
        <f t="shared" si="5"/>
        <v>57.55</v>
      </c>
      <c r="CO6" s="52">
        <f t="shared" si="5"/>
        <v>57.69</v>
      </c>
      <c r="CP6" s="52">
        <f t="shared" si="5"/>
        <v>58.56</v>
      </c>
      <c r="CQ6" s="52">
        <f t="shared" si="5"/>
        <v>57.96</v>
      </c>
      <c r="CR6" s="50" t="str">
        <f>IF(CR7="-","【-】","【"&amp;SUBSTITUTE(TEXT(CR7,"#,##0.00"),"-","△")&amp;"】")</f>
        <v>【55.21】</v>
      </c>
      <c r="CS6" s="52">
        <f t="shared" ref="CS6:DB6" si="6">CS7</f>
        <v>92.89</v>
      </c>
      <c r="CT6" s="52">
        <f>CT7</f>
        <v>92.88</v>
      </c>
      <c r="CU6" s="52">
        <f>CU7</f>
        <v>92.02</v>
      </c>
      <c r="CV6" s="52">
        <f>CV7</f>
        <v>92.41</v>
      </c>
      <c r="CW6" s="52">
        <f t="shared" si="6"/>
        <v>91</v>
      </c>
      <c r="CX6" s="52">
        <f t="shared" si="6"/>
        <v>79.7</v>
      </c>
      <c r="CY6" s="52">
        <f t="shared" si="6"/>
        <v>79.42</v>
      </c>
      <c r="CZ6" s="52">
        <f t="shared" si="6"/>
        <v>79.2</v>
      </c>
      <c r="DA6" s="52">
        <f t="shared" si="6"/>
        <v>80.5</v>
      </c>
      <c r="DB6" s="52">
        <f t="shared" si="6"/>
        <v>80.540000000000006</v>
      </c>
      <c r="DC6" s="50" t="str">
        <f>IF(DC7="-","【-】","【"&amp;SUBSTITUTE(TEXT(DC7,"#,##0.00"),"-","△")&amp;"】")</f>
        <v>【77.39】</v>
      </c>
      <c r="DD6" s="52">
        <f t="shared" ref="DD6:DM6" si="7">DD7</f>
        <v>52.44</v>
      </c>
      <c r="DE6" s="52">
        <f>DE7</f>
        <v>53.3</v>
      </c>
      <c r="DF6" s="52">
        <f>DF7</f>
        <v>54.02</v>
      </c>
      <c r="DG6" s="52">
        <f>DG7</f>
        <v>54.61</v>
      </c>
      <c r="DH6" s="52">
        <f t="shared" si="7"/>
        <v>55.25</v>
      </c>
      <c r="DI6" s="52">
        <f t="shared" si="7"/>
        <v>57.35</v>
      </c>
      <c r="DJ6" s="52">
        <f t="shared" si="7"/>
        <v>57.93</v>
      </c>
      <c r="DK6" s="52">
        <f t="shared" si="7"/>
        <v>58.88</v>
      </c>
      <c r="DL6" s="52">
        <f t="shared" si="7"/>
        <v>59.48</v>
      </c>
      <c r="DM6" s="52">
        <f t="shared" si="7"/>
        <v>60.09</v>
      </c>
      <c r="DN6" s="50" t="str">
        <f>IF(DN7="-","【-】","【"&amp;SUBSTITUTE(TEXT(DN7,"#,##0.00"),"-","△")&amp;"】")</f>
        <v>【59.23】</v>
      </c>
      <c r="DO6" s="52">
        <f t="shared" ref="DO6:DX6" si="8">DO7</f>
        <v>20.93</v>
      </c>
      <c r="DP6" s="52">
        <f>DP7</f>
        <v>20.93</v>
      </c>
      <c r="DQ6" s="52">
        <f>DQ7</f>
        <v>24.39</v>
      </c>
      <c r="DR6" s="52">
        <f>DR7</f>
        <v>28.12</v>
      </c>
      <c r="DS6" s="52">
        <f t="shared" si="8"/>
        <v>31.86</v>
      </c>
      <c r="DT6" s="52">
        <f t="shared" si="8"/>
        <v>37.619999999999997</v>
      </c>
      <c r="DU6" s="52">
        <f t="shared" si="8"/>
        <v>41.79</v>
      </c>
      <c r="DV6" s="52">
        <f t="shared" si="8"/>
        <v>43.44</v>
      </c>
      <c r="DW6" s="52">
        <f t="shared" si="8"/>
        <v>48.09</v>
      </c>
      <c r="DX6" s="52">
        <f t="shared" si="8"/>
        <v>50.93</v>
      </c>
      <c r="DY6" s="50" t="str">
        <f>IF(DY7="-","【-】","【"&amp;SUBSTITUTE(TEXT(DY7,"#,##0.00"),"-","△")&amp;"】")</f>
        <v>【47.77】</v>
      </c>
      <c r="DZ6" s="52">
        <f t="shared" ref="DZ6:EI6" si="9">DZ7</f>
        <v>0</v>
      </c>
      <c r="EA6" s="52">
        <f>EA7</f>
        <v>0</v>
      </c>
      <c r="EB6" s="52">
        <f>EB7</f>
        <v>0</v>
      </c>
      <c r="EC6" s="52">
        <f>EC7</f>
        <v>0</v>
      </c>
      <c r="ED6" s="52">
        <f t="shared" si="9"/>
        <v>0</v>
      </c>
      <c r="EE6" s="52">
        <f t="shared" si="9"/>
        <v>0.11</v>
      </c>
      <c r="EF6" s="52">
        <f t="shared" si="9"/>
        <v>0.32</v>
      </c>
      <c r="EG6" s="52">
        <f t="shared" si="9"/>
        <v>0.21</v>
      </c>
      <c r="EH6" s="52">
        <f t="shared" si="9"/>
        <v>0.13</v>
      </c>
      <c r="EI6" s="52">
        <f t="shared" si="9"/>
        <v>0.22</v>
      </c>
      <c r="EJ6" s="50" t="str">
        <f>IF(EJ7="-","【-】","【"&amp;SUBSTITUTE(TEXT(EJ7,"#,##0.00"),"-","△")&amp;"】")</f>
        <v>【0.34】</v>
      </c>
    </row>
    <row r="7" spans="1:140" s="53" customFormat="1" x14ac:dyDescent="0.15">
      <c r="A7"/>
      <c r="B7" s="54" t="s">
        <v>89</v>
      </c>
      <c r="C7" s="54" t="s">
        <v>90</v>
      </c>
      <c r="D7" s="54" t="s">
        <v>91</v>
      </c>
      <c r="E7" s="54" t="s">
        <v>92</v>
      </c>
      <c r="F7" s="54" t="s">
        <v>93</v>
      </c>
      <c r="G7" s="54" t="s">
        <v>94</v>
      </c>
      <c r="H7" s="54" t="s">
        <v>95</v>
      </c>
      <c r="I7" s="54" t="s">
        <v>96</v>
      </c>
      <c r="J7" s="54" t="s">
        <v>97</v>
      </c>
      <c r="K7" s="55">
        <v>1712050</v>
      </c>
      <c r="L7" s="54" t="s">
        <v>98</v>
      </c>
      <c r="M7" s="55">
        <v>14</v>
      </c>
      <c r="N7" s="55">
        <v>1052725</v>
      </c>
      <c r="O7" s="56" t="s">
        <v>99</v>
      </c>
      <c r="P7" s="56">
        <v>71.599999999999994</v>
      </c>
      <c r="Q7" s="55">
        <v>126</v>
      </c>
      <c r="R7" s="55">
        <v>1557910</v>
      </c>
      <c r="S7" s="54" t="s">
        <v>100</v>
      </c>
      <c r="T7" s="57">
        <v>119.28</v>
      </c>
      <c r="U7" s="57">
        <v>119.46</v>
      </c>
      <c r="V7" s="57">
        <v>117.22</v>
      </c>
      <c r="W7" s="57">
        <v>113.43</v>
      </c>
      <c r="X7" s="57">
        <v>117.76</v>
      </c>
      <c r="Y7" s="57">
        <v>123.35</v>
      </c>
      <c r="Z7" s="57">
        <v>121.58</v>
      </c>
      <c r="AA7" s="57">
        <v>121.19</v>
      </c>
      <c r="AB7" s="57">
        <v>120.32</v>
      </c>
      <c r="AC7" s="58">
        <v>119.89</v>
      </c>
      <c r="AD7" s="57">
        <v>119.03</v>
      </c>
      <c r="AE7" s="57">
        <v>0</v>
      </c>
      <c r="AF7" s="57">
        <v>0</v>
      </c>
      <c r="AG7" s="57">
        <v>0</v>
      </c>
      <c r="AH7" s="57">
        <v>0</v>
      </c>
      <c r="AI7" s="57">
        <v>0</v>
      </c>
      <c r="AJ7" s="57">
        <v>23.81</v>
      </c>
      <c r="AK7" s="57">
        <v>22.44</v>
      </c>
      <c r="AL7" s="57">
        <v>18.82</v>
      </c>
      <c r="AM7" s="57">
        <v>17.88</v>
      </c>
      <c r="AN7" s="57">
        <v>16.670000000000002</v>
      </c>
      <c r="AO7" s="57">
        <v>25.49</v>
      </c>
      <c r="AP7" s="57">
        <v>300.45999999999998</v>
      </c>
      <c r="AQ7" s="57">
        <v>188.06</v>
      </c>
      <c r="AR7" s="57">
        <v>177.45</v>
      </c>
      <c r="AS7" s="57">
        <v>339.42</v>
      </c>
      <c r="AT7" s="57">
        <v>190.7</v>
      </c>
      <c r="AU7" s="57">
        <v>312.67</v>
      </c>
      <c r="AV7" s="57">
        <v>345.05</v>
      </c>
      <c r="AW7" s="57">
        <v>379.14</v>
      </c>
      <c r="AX7" s="57">
        <v>394.58</v>
      </c>
      <c r="AY7" s="57">
        <v>368.36</v>
      </c>
      <c r="AZ7" s="57">
        <v>420.52</v>
      </c>
      <c r="BA7" s="57">
        <v>310.57</v>
      </c>
      <c r="BB7" s="57">
        <v>308.18</v>
      </c>
      <c r="BC7" s="57">
        <v>310.26</v>
      </c>
      <c r="BD7" s="57">
        <v>317.56</v>
      </c>
      <c r="BE7" s="57">
        <v>294.14999999999998</v>
      </c>
      <c r="BF7" s="57">
        <v>272.8</v>
      </c>
      <c r="BG7" s="57">
        <v>255.89</v>
      </c>
      <c r="BH7" s="57">
        <v>242.57</v>
      </c>
      <c r="BI7" s="57">
        <v>235.79</v>
      </c>
      <c r="BJ7" s="57">
        <v>227.51</v>
      </c>
      <c r="BK7" s="57">
        <v>238.81</v>
      </c>
      <c r="BL7" s="57">
        <v>116.4</v>
      </c>
      <c r="BM7" s="57">
        <v>116.71</v>
      </c>
      <c r="BN7" s="57">
        <v>114.06</v>
      </c>
      <c r="BO7" s="57">
        <v>109.98</v>
      </c>
      <c r="BP7" s="57">
        <v>114.47</v>
      </c>
      <c r="BQ7" s="57">
        <v>119.5</v>
      </c>
      <c r="BR7" s="57">
        <v>118.99</v>
      </c>
      <c r="BS7" s="57">
        <v>119.17</v>
      </c>
      <c r="BT7" s="57">
        <v>117.72</v>
      </c>
      <c r="BU7" s="57">
        <v>117.69</v>
      </c>
      <c r="BV7" s="57">
        <v>115</v>
      </c>
      <c r="BW7" s="57">
        <v>8.5</v>
      </c>
      <c r="BX7" s="57">
        <v>8.3800000000000008</v>
      </c>
      <c r="BY7" s="57">
        <v>8.42</v>
      </c>
      <c r="BZ7" s="57">
        <v>8.51</v>
      </c>
      <c r="CA7" s="57">
        <v>8.6300000000000008</v>
      </c>
      <c r="CB7" s="57">
        <v>16.91</v>
      </c>
      <c r="CC7" s="57">
        <v>16.850000000000001</v>
      </c>
      <c r="CD7" s="57">
        <v>16.8</v>
      </c>
      <c r="CE7" s="57">
        <v>17.03</v>
      </c>
      <c r="CF7" s="57">
        <v>17.07</v>
      </c>
      <c r="CG7" s="57">
        <v>18.600000000000001</v>
      </c>
      <c r="CH7" s="57">
        <v>63.93</v>
      </c>
      <c r="CI7" s="57">
        <v>63.9</v>
      </c>
      <c r="CJ7" s="57">
        <v>63.51</v>
      </c>
      <c r="CK7" s="57">
        <v>61.04</v>
      </c>
      <c r="CL7" s="57">
        <v>61.49</v>
      </c>
      <c r="CM7" s="57">
        <v>57.52</v>
      </c>
      <c r="CN7" s="57">
        <v>57.55</v>
      </c>
      <c r="CO7" s="57">
        <v>57.69</v>
      </c>
      <c r="CP7" s="57">
        <v>58.56</v>
      </c>
      <c r="CQ7" s="57">
        <v>57.96</v>
      </c>
      <c r="CR7" s="57">
        <v>55.21</v>
      </c>
      <c r="CS7" s="57">
        <v>92.89</v>
      </c>
      <c r="CT7" s="57">
        <v>92.88</v>
      </c>
      <c r="CU7" s="57">
        <v>92.02</v>
      </c>
      <c r="CV7" s="57">
        <v>92.41</v>
      </c>
      <c r="CW7" s="57">
        <v>91</v>
      </c>
      <c r="CX7" s="57">
        <v>79.7</v>
      </c>
      <c r="CY7" s="57">
        <v>79.42</v>
      </c>
      <c r="CZ7" s="57">
        <v>79.2</v>
      </c>
      <c r="DA7" s="57">
        <v>80.5</v>
      </c>
      <c r="DB7" s="57">
        <v>80.540000000000006</v>
      </c>
      <c r="DC7" s="57">
        <v>77.39</v>
      </c>
      <c r="DD7" s="57">
        <v>52.44</v>
      </c>
      <c r="DE7" s="57">
        <v>53.3</v>
      </c>
      <c r="DF7" s="57">
        <v>54.02</v>
      </c>
      <c r="DG7" s="57">
        <v>54.61</v>
      </c>
      <c r="DH7" s="57">
        <v>55.25</v>
      </c>
      <c r="DI7" s="57">
        <v>57.35</v>
      </c>
      <c r="DJ7" s="57">
        <v>57.93</v>
      </c>
      <c r="DK7" s="57">
        <v>58.88</v>
      </c>
      <c r="DL7" s="57">
        <v>59.48</v>
      </c>
      <c r="DM7" s="57">
        <v>60.09</v>
      </c>
      <c r="DN7" s="57">
        <v>59.23</v>
      </c>
      <c r="DO7" s="57">
        <v>20.93</v>
      </c>
      <c r="DP7" s="57">
        <v>20.93</v>
      </c>
      <c r="DQ7" s="57">
        <v>24.39</v>
      </c>
      <c r="DR7" s="57">
        <v>28.12</v>
      </c>
      <c r="DS7" s="57">
        <v>31.86</v>
      </c>
      <c r="DT7" s="57">
        <v>37.619999999999997</v>
      </c>
      <c r="DU7" s="57">
        <v>41.79</v>
      </c>
      <c r="DV7" s="57">
        <v>43.44</v>
      </c>
      <c r="DW7" s="57">
        <v>48.09</v>
      </c>
      <c r="DX7" s="57">
        <v>50.93</v>
      </c>
      <c r="DY7" s="57">
        <v>47.77</v>
      </c>
      <c r="DZ7" s="57">
        <v>0</v>
      </c>
      <c r="EA7" s="57">
        <v>0</v>
      </c>
      <c r="EB7" s="57">
        <v>0</v>
      </c>
      <c r="EC7" s="57">
        <v>0</v>
      </c>
      <c r="ED7" s="57">
        <v>0</v>
      </c>
      <c r="EE7" s="57">
        <v>0.11</v>
      </c>
      <c r="EF7" s="57">
        <v>0.32</v>
      </c>
      <c r="EG7" s="57">
        <v>0.21</v>
      </c>
      <c r="EH7" s="57">
        <v>0.13</v>
      </c>
      <c r="EI7" s="57">
        <v>0.22</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42</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119.28</v>
      </c>
      <c r="V11" s="65">
        <f>IF(U6="-",NA(),U6)</f>
        <v>119.46</v>
      </c>
      <c r="W11" s="65">
        <f>IF(V6="-",NA(),V6)</f>
        <v>117.22</v>
      </c>
      <c r="X11" s="65">
        <f>IF(W6="-",NA(),W6)</f>
        <v>113.43</v>
      </c>
      <c r="Y11" s="65">
        <f>IF(X6="-",NA(),X6)</f>
        <v>117.76</v>
      </c>
      <c r="AE11" s="64" t="s">
        <v>23</v>
      </c>
      <c r="AF11" s="65">
        <f>IF(AE6="-",NA(),AE6)</f>
        <v>0</v>
      </c>
      <c r="AG11" s="65">
        <f>IF(AF6="-",NA(),AF6)</f>
        <v>0</v>
      </c>
      <c r="AH11" s="65">
        <f>IF(AG6="-",NA(),AG6)</f>
        <v>0</v>
      </c>
      <c r="AI11" s="65">
        <f>IF(AH6="-",NA(),AH6)</f>
        <v>0</v>
      </c>
      <c r="AJ11" s="65">
        <f>IF(AI6="-",NA(),AI6)</f>
        <v>0</v>
      </c>
      <c r="AP11" s="64" t="s">
        <v>23</v>
      </c>
      <c r="AQ11" s="65">
        <f>IF(AP6="-",NA(),AP6)</f>
        <v>300.45999999999998</v>
      </c>
      <c r="AR11" s="65">
        <f>IF(AQ6="-",NA(),AQ6)</f>
        <v>188.06</v>
      </c>
      <c r="AS11" s="65">
        <f>IF(AR6="-",NA(),AR6)</f>
        <v>177.45</v>
      </c>
      <c r="AT11" s="65">
        <f>IF(AS6="-",NA(),AS6)</f>
        <v>339.42</v>
      </c>
      <c r="AU11" s="65">
        <f>IF(AT6="-",NA(),AT6)</f>
        <v>190.7</v>
      </c>
      <c r="BA11" s="64" t="s">
        <v>23</v>
      </c>
      <c r="BB11" s="65">
        <f>IF(BA6="-",NA(),BA6)</f>
        <v>310.57</v>
      </c>
      <c r="BC11" s="65">
        <f>IF(BB6="-",NA(),BB6)</f>
        <v>308.18</v>
      </c>
      <c r="BD11" s="65">
        <f>IF(BC6="-",NA(),BC6)</f>
        <v>310.26</v>
      </c>
      <c r="BE11" s="65">
        <f>IF(BD6="-",NA(),BD6)</f>
        <v>317.56</v>
      </c>
      <c r="BF11" s="65">
        <f>IF(BE6="-",NA(),BE6)</f>
        <v>294.14999999999998</v>
      </c>
      <c r="BL11" s="64" t="s">
        <v>23</v>
      </c>
      <c r="BM11" s="65">
        <f>IF(BL6="-",NA(),BL6)</f>
        <v>116.4</v>
      </c>
      <c r="BN11" s="65">
        <f>IF(BM6="-",NA(),BM6)</f>
        <v>116.71</v>
      </c>
      <c r="BO11" s="65">
        <f>IF(BN6="-",NA(),BN6)</f>
        <v>114.06</v>
      </c>
      <c r="BP11" s="65">
        <f>IF(BO6="-",NA(),BO6)</f>
        <v>109.98</v>
      </c>
      <c r="BQ11" s="65">
        <f>IF(BP6="-",NA(),BP6)</f>
        <v>114.47</v>
      </c>
      <c r="BW11" s="64" t="s">
        <v>23</v>
      </c>
      <c r="BX11" s="65">
        <f>IF(BW6="-",NA(),BW6)</f>
        <v>8.5</v>
      </c>
      <c r="BY11" s="65">
        <f>IF(BX6="-",NA(),BX6)</f>
        <v>8.3800000000000008</v>
      </c>
      <c r="BZ11" s="65">
        <f>IF(BY6="-",NA(),BY6)</f>
        <v>8.42</v>
      </c>
      <c r="CA11" s="65">
        <f>IF(BZ6="-",NA(),BZ6)</f>
        <v>8.51</v>
      </c>
      <c r="CB11" s="65">
        <f>IF(CA6="-",NA(),CA6)</f>
        <v>8.6300000000000008</v>
      </c>
      <c r="CH11" s="64" t="s">
        <v>23</v>
      </c>
      <c r="CI11" s="65">
        <f>IF(CH6="-",NA(),CH6)</f>
        <v>63.93</v>
      </c>
      <c r="CJ11" s="65">
        <f>IF(CI6="-",NA(),CI6)</f>
        <v>63.9</v>
      </c>
      <c r="CK11" s="65">
        <f>IF(CJ6="-",NA(),CJ6)</f>
        <v>63.51</v>
      </c>
      <c r="CL11" s="65">
        <f>IF(CK6="-",NA(),CK6)</f>
        <v>61.04</v>
      </c>
      <c r="CM11" s="65">
        <f>IF(CL6="-",NA(),CL6)</f>
        <v>61.49</v>
      </c>
      <c r="CS11" s="64" t="s">
        <v>23</v>
      </c>
      <c r="CT11" s="65">
        <f>IF(CS6="-",NA(),CS6)</f>
        <v>92.89</v>
      </c>
      <c r="CU11" s="65">
        <f>IF(CT6="-",NA(),CT6)</f>
        <v>92.88</v>
      </c>
      <c r="CV11" s="65">
        <f>IF(CU6="-",NA(),CU6)</f>
        <v>92.02</v>
      </c>
      <c r="CW11" s="65">
        <f>IF(CV6="-",NA(),CV6)</f>
        <v>92.41</v>
      </c>
      <c r="CX11" s="65">
        <f>IF(CW6="-",NA(),CW6)</f>
        <v>91</v>
      </c>
      <c r="DD11" s="64" t="s">
        <v>23</v>
      </c>
      <c r="DE11" s="65">
        <f>IF(DD6="-",NA(),DD6)</f>
        <v>52.44</v>
      </c>
      <c r="DF11" s="65">
        <f>IF(DE6="-",NA(),DE6)</f>
        <v>53.3</v>
      </c>
      <c r="DG11" s="65">
        <f>IF(DF6="-",NA(),DF6)</f>
        <v>54.02</v>
      </c>
      <c r="DH11" s="65">
        <f>IF(DG6="-",NA(),DG6)</f>
        <v>54.61</v>
      </c>
      <c r="DI11" s="65">
        <f>IF(DH6="-",NA(),DH6)</f>
        <v>55.25</v>
      </c>
      <c r="DO11" s="64" t="s">
        <v>23</v>
      </c>
      <c r="DP11" s="65">
        <f>IF(DO6="-",NA(),DO6)</f>
        <v>20.93</v>
      </c>
      <c r="DQ11" s="65">
        <f>IF(DP6="-",NA(),DP6)</f>
        <v>20.93</v>
      </c>
      <c r="DR11" s="65">
        <f>IF(DQ6="-",NA(),DQ6)</f>
        <v>24.39</v>
      </c>
      <c r="DS11" s="65">
        <f>IF(DR6="-",NA(),DR6)</f>
        <v>28.12</v>
      </c>
      <c r="DT11" s="65">
        <f>IF(DS6="-",NA(),DS6)</f>
        <v>31.86</v>
      </c>
      <c r="DZ11" s="64" t="s">
        <v>23</v>
      </c>
      <c r="EA11" s="65">
        <f>IF(DZ6="-",NA(),DZ6)</f>
        <v>0</v>
      </c>
      <c r="EB11" s="65">
        <f>IF(EA6="-",NA(),EA6)</f>
        <v>0</v>
      </c>
      <c r="EC11" s="65">
        <f>IF(EB6="-",NA(),EB6)</f>
        <v>0</v>
      </c>
      <c r="ED11" s="65">
        <f>IF(EC6="-",NA(),EC6)</f>
        <v>0</v>
      </c>
      <c r="EE11" s="65">
        <f>IF(ED6="-",NA(),ED6)</f>
        <v>0</v>
      </c>
    </row>
    <row r="12" spans="1:140" x14ac:dyDescent="0.15">
      <c r="T12" s="64" t="s">
        <v>24</v>
      </c>
      <c r="U12" s="65">
        <f>IF(Y6="-",NA(),Y6)</f>
        <v>123.35</v>
      </c>
      <c r="V12" s="65">
        <f>IF(Z6="-",NA(),Z6)</f>
        <v>121.58</v>
      </c>
      <c r="W12" s="65">
        <f>IF(AA6="-",NA(),AA6)</f>
        <v>121.19</v>
      </c>
      <c r="X12" s="65">
        <f>IF(AB6="-",NA(),AB6)</f>
        <v>120.32</v>
      </c>
      <c r="Y12" s="65">
        <f>IF(AC6="-",NA(),AC6)</f>
        <v>119.89</v>
      </c>
      <c r="AE12" s="64" t="s">
        <v>24</v>
      </c>
      <c r="AF12" s="65">
        <f>IF(AJ6="-",NA(),AJ6)</f>
        <v>23.81</v>
      </c>
      <c r="AG12" s="65">
        <f t="shared" ref="AG12:AJ12" si="10">IF(AK6="-",NA(),AK6)</f>
        <v>22.44</v>
      </c>
      <c r="AH12" s="65">
        <f t="shared" si="10"/>
        <v>18.82</v>
      </c>
      <c r="AI12" s="65">
        <f t="shared" si="10"/>
        <v>17.88</v>
      </c>
      <c r="AJ12" s="65">
        <f t="shared" si="10"/>
        <v>16.670000000000002</v>
      </c>
      <c r="AP12" s="64" t="s">
        <v>24</v>
      </c>
      <c r="AQ12" s="65">
        <f>IF(AU6="-",NA(),AU6)</f>
        <v>312.67</v>
      </c>
      <c r="AR12" s="65">
        <f t="shared" ref="AR12:AU12" si="11">IF(AV6="-",NA(),AV6)</f>
        <v>345.05</v>
      </c>
      <c r="AS12" s="65">
        <f t="shared" si="11"/>
        <v>379.14</v>
      </c>
      <c r="AT12" s="65">
        <f t="shared" si="11"/>
        <v>394.58</v>
      </c>
      <c r="AU12" s="65">
        <f t="shared" si="11"/>
        <v>368.36</v>
      </c>
      <c r="BA12" s="64" t="s">
        <v>24</v>
      </c>
      <c r="BB12" s="65">
        <f>IF(BF6="-",NA(),BF6)</f>
        <v>272.8</v>
      </c>
      <c r="BC12" s="65">
        <f t="shared" ref="BC12:BF12" si="12">IF(BG6="-",NA(),BG6)</f>
        <v>255.89</v>
      </c>
      <c r="BD12" s="65">
        <f t="shared" si="12"/>
        <v>242.57</v>
      </c>
      <c r="BE12" s="65">
        <f t="shared" si="12"/>
        <v>235.79</v>
      </c>
      <c r="BF12" s="65">
        <f t="shared" si="12"/>
        <v>227.51</v>
      </c>
      <c r="BL12" s="64" t="s">
        <v>24</v>
      </c>
      <c r="BM12" s="65">
        <f>IF(BQ6="-",NA(),BQ6)</f>
        <v>119.5</v>
      </c>
      <c r="BN12" s="65">
        <f t="shared" ref="BN12:BQ12" si="13">IF(BR6="-",NA(),BR6)</f>
        <v>118.99</v>
      </c>
      <c r="BO12" s="65">
        <f t="shared" si="13"/>
        <v>119.17</v>
      </c>
      <c r="BP12" s="65">
        <f t="shared" si="13"/>
        <v>117.72</v>
      </c>
      <c r="BQ12" s="65">
        <f t="shared" si="13"/>
        <v>117.69</v>
      </c>
      <c r="BW12" s="64" t="s">
        <v>24</v>
      </c>
      <c r="BX12" s="65">
        <f>IF(CB6="-",NA(),CB6)</f>
        <v>16.91</v>
      </c>
      <c r="BY12" s="65">
        <f t="shared" ref="BY12:CB12" si="14">IF(CC6="-",NA(),CC6)</f>
        <v>16.850000000000001</v>
      </c>
      <c r="BZ12" s="65">
        <f t="shared" si="14"/>
        <v>16.8</v>
      </c>
      <c r="CA12" s="65">
        <f t="shared" si="14"/>
        <v>17.03</v>
      </c>
      <c r="CB12" s="65">
        <f t="shared" si="14"/>
        <v>17.07</v>
      </c>
      <c r="CH12" s="64" t="s">
        <v>24</v>
      </c>
      <c r="CI12" s="65">
        <f>IF(CM6="-",NA(),CM6)</f>
        <v>57.52</v>
      </c>
      <c r="CJ12" s="65">
        <f t="shared" ref="CJ12:CM12" si="15">IF(CN6="-",NA(),CN6)</f>
        <v>57.55</v>
      </c>
      <c r="CK12" s="65">
        <f t="shared" si="15"/>
        <v>57.69</v>
      </c>
      <c r="CL12" s="65">
        <f t="shared" si="15"/>
        <v>58.56</v>
      </c>
      <c r="CM12" s="65">
        <f t="shared" si="15"/>
        <v>57.96</v>
      </c>
      <c r="CS12" s="64" t="s">
        <v>24</v>
      </c>
      <c r="CT12" s="65">
        <f>IF(CX6="-",NA(),CX6)</f>
        <v>79.7</v>
      </c>
      <c r="CU12" s="65">
        <f t="shared" ref="CU12:CX12" si="16">IF(CY6="-",NA(),CY6)</f>
        <v>79.42</v>
      </c>
      <c r="CV12" s="65">
        <f t="shared" si="16"/>
        <v>79.2</v>
      </c>
      <c r="CW12" s="65">
        <f t="shared" si="16"/>
        <v>80.5</v>
      </c>
      <c r="CX12" s="65">
        <f t="shared" si="16"/>
        <v>80.540000000000006</v>
      </c>
      <c r="DD12" s="64" t="s">
        <v>24</v>
      </c>
      <c r="DE12" s="65">
        <f>IF(DI6="-",NA(),DI6)</f>
        <v>57.35</v>
      </c>
      <c r="DF12" s="65">
        <f t="shared" ref="DF12:DI12" si="17">IF(DJ6="-",NA(),DJ6)</f>
        <v>57.93</v>
      </c>
      <c r="DG12" s="65">
        <f t="shared" si="17"/>
        <v>58.88</v>
      </c>
      <c r="DH12" s="65">
        <f t="shared" si="17"/>
        <v>59.48</v>
      </c>
      <c r="DI12" s="65">
        <f t="shared" si="17"/>
        <v>60.09</v>
      </c>
      <c r="DO12" s="64" t="s">
        <v>24</v>
      </c>
      <c r="DP12" s="65">
        <f>IF(DT6="-",NA(),DT6)</f>
        <v>37.619999999999997</v>
      </c>
      <c r="DQ12" s="65">
        <f t="shared" ref="DQ12:DT12" si="18">IF(DU6="-",NA(),DU6)</f>
        <v>41.79</v>
      </c>
      <c r="DR12" s="65">
        <f t="shared" si="18"/>
        <v>43.44</v>
      </c>
      <c r="DS12" s="65">
        <f t="shared" si="18"/>
        <v>48.09</v>
      </c>
      <c r="DT12" s="65">
        <f t="shared" si="18"/>
        <v>50.93</v>
      </c>
      <c r="DZ12" s="64" t="s">
        <v>24</v>
      </c>
      <c r="EA12" s="65">
        <f>IF(EE6="-",NA(),EE6)</f>
        <v>0.11</v>
      </c>
      <c r="EB12" s="65">
        <f t="shared" ref="EB12:EE12" si="19">IF(EF6="-",NA(),EF6)</f>
        <v>0.32</v>
      </c>
      <c r="EC12" s="65">
        <f t="shared" si="19"/>
        <v>0.21</v>
      </c>
      <c r="ED12" s="65">
        <f t="shared" si="19"/>
        <v>0.13</v>
      </c>
      <c r="EE12" s="65">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村川　純一</cp:lastModifiedBy>
  <cp:lastPrinted>2021-01-22T04:29:35Z</cp:lastPrinted>
  <dcterms:created xsi:type="dcterms:W3CDTF">2020-12-04T03:43:22Z</dcterms:created>
  <dcterms:modified xsi:type="dcterms:W3CDTF">2021-01-22T04:29:58Z</dcterms:modified>
  <cp:category/>
</cp:coreProperties>
</file>