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3906\Desktop\"/>
    </mc:Choice>
  </mc:AlternateContent>
  <workbookProtection workbookAlgorithmName="SHA-512" workbookHashValue="desCXcZkMunayivX2uxDEkI4QaumcYDurhfxzWwiOFnI/O4sE3tfdKUo0I/V8bUfTHRaGhAmfQ5vPv+csg8Iiw==" workbookSaltValue="mJdyabA6lSB6y+3ueOBFZg==" workbookSpinCount="100000" lockStructure="1"/>
  <bookViews>
    <workbookView xWindow="0" yWindow="0" windowWidth="24270" windowHeight="1237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<sst xmlns="http://schemas.openxmlformats.org/spreadsheetml/2006/main" count="236" uniqueCount="120">
  <si>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</si>
  <si>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</si>
  <si>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</si>
  <si>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</si>
  <si>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</si>
  <si>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</si>
  <si>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</si>
  <si>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</si>
  <si>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</si>
  <si>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</si>
  <si>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</si>
  <si>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</si>
  <si>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</si>
  <si>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</si>
  <si>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</si>
  <si>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</si>
  <si>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</si>
  <si>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</si>
  <si>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</si>
  <si>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</si>
  <si>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</si>
  <si>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</si>
  <si>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</si>
  <si>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</si>
  <si>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</si>
  <si>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</si>
  <si>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</si>
  <si>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</si>
  <si>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</si>
  <si>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</si>
  <si>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</si>
  <si>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</si>
  <si>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</si>
  <si>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</si>
  <si>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</si>
  <si>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</si>
  <si>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</si>
  <si>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</si>
  <si>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</si>
  <si>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</si>
  <si>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</si>
  <si>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</si>
  <si>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</si>
  <si>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</si>
  <si>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</si>
  <si>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</si>
  <si>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</si>
  <si>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</si>
  <si>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</si>
  <si>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</si>
  <si>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</si>
  <si>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</si>
  <si>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</si>
  <si>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</si>
  <si>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</si>
  <si>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</si>
  <si>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</si>
  <si>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</si>
  <si>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</si>
  <si>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</si>
  <si>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</si>
  <si>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</si>
  <si>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</si>
  <si>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</si>
  <si>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</si>
  <si>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</si>
  <si>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</si>
  <si>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</si>
  <si>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</si>
  <si>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</si>
  <si>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</si>
  <si>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</si>
  <si>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</si>
  <si>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</si>
  <si>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</si>
  <si>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</si>
  <si>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</si>
  <si>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</si>
  <si>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</si>
  <si>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</si>
  <si>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</si>
  <si>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</si>
  <si>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</si>
  <si>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</si>
  <si>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</si>
  <si>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</si>
  <si>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</si>
  <si>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</si>
  <si>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</si>
  <si>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</si>
  <si>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</si>
  <si>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</si>
  <si>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</si>
  <si>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</si>
  <si>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</si>
  <si>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</si>
  <si>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</si>
  <si>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</si>
  <si>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</si>
  <si>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</si>
  <si>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</si>
  <si>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</si>
  <si>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</si>
  <si>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</si>
  <si>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</si>
  <si>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</si>
  <si>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</si>
  <si>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</si>
  <si>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</si>
  <si>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</si>
  <si>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</si>
  <si>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</si>
  <si>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</si>
  <si>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</si>
  <si>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</si>
  <si>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</si>
  <si>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</si>
  <si>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○収益的収支比率は、流域構成団体からの負担金（収入）の減少に比べ、地方債償還金（支出）の減少が大きかったため、３０年度より改善した。今後も支出の抑制に努め、当該指標の改善に努める。
○企業債残高対事業規模比率は、地方債現在高が減少したものの、当減少以上に営業収益が減少したため、わずかに全国の平均を上回っている。今後、施設の老朽化に伴う改築更新等による企業債の発行が見込まれることから、当該指標にも留意した上で事業を実施していく。
○汚水処理原価は、汚水処理費用と年間有収水量がともに減少したものの、汚水処理費用が年間有収水量ほどに減少しなかったため、前年度より上昇した。今後も維持管理費等の抑制に努める。
○施設利用率は、前年度から減少しており、全国平均を下回ったことから、接続率の向上により、さらなる有収水量の増加に取り組む必要がある。
○水洗化率は、近年上昇傾向にあり全国平均より高い水準であるが、市町事業への助言等を通じて更なる経営の健全化を図る。
</t>
    <phoneticPr fontId="4"/>
  </si>
  <si>
    <t>○処理施設について、老朽化が進行した施設では、部品交換などの修繕だけでは機能の回復が困難なものも出始めている。
○特に、共用開始時から使用している機械・電気設備については、標準耐用年数を大幅に超過したものがあり、今後もこうした施設の増加が見込まれるため、計画的に修繕・改築を実施する必要がある。</t>
    <rPh sb="1" eb="3">
      <t>ショリ</t>
    </rPh>
    <rPh sb="3" eb="5">
      <t>シセツ</t>
    </rPh>
    <rPh sb="10" eb="13">
      <t>ロウキュウカ</t>
    </rPh>
    <rPh sb="14" eb="16">
      <t>シンコウ</t>
    </rPh>
    <rPh sb="18" eb="20">
      <t>シセツ</t>
    </rPh>
    <rPh sb="23" eb="25">
      <t>ブヒン</t>
    </rPh>
    <rPh sb="25" eb="27">
      <t>コウカン</t>
    </rPh>
    <rPh sb="30" eb="32">
      <t>シュウゼン</t>
    </rPh>
    <rPh sb="36" eb="38">
      <t>キノウ</t>
    </rPh>
    <rPh sb="39" eb="41">
      <t>カイフク</t>
    </rPh>
    <rPh sb="42" eb="44">
      <t>コンナン</t>
    </rPh>
    <rPh sb="48" eb="50">
      <t>デハジ</t>
    </rPh>
    <rPh sb="57" eb="58">
      <t>トク</t>
    </rPh>
    <rPh sb="60" eb="62">
      <t>キョウヨウ</t>
    </rPh>
    <rPh sb="62" eb="64">
      <t>カイシ</t>
    </rPh>
    <rPh sb="64" eb="65">
      <t>ジ</t>
    </rPh>
    <rPh sb="67" eb="69">
      <t>シヨウ</t>
    </rPh>
    <rPh sb="73" eb="75">
      <t>キカイ</t>
    </rPh>
    <rPh sb="76" eb="78">
      <t>デンキ</t>
    </rPh>
    <rPh sb="78" eb="80">
      <t>セツビ</t>
    </rPh>
    <rPh sb="86" eb="88">
      <t>ヒョウジュン</t>
    </rPh>
    <rPh sb="88" eb="90">
      <t>タイヨウ</t>
    </rPh>
    <rPh sb="90" eb="92">
      <t>ネンスウ</t>
    </rPh>
    <rPh sb="93" eb="95">
      <t>オオハバ</t>
    </rPh>
    <rPh sb="96" eb="98">
      <t>チョウカ</t>
    </rPh>
    <rPh sb="106" eb="108">
      <t>コンゴ</t>
    </rPh>
    <rPh sb="113" eb="115">
      <t>シセツ</t>
    </rPh>
    <rPh sb="116" eb="118">
      <t>ゾウカ</t>
    </rPh>
    <rPh sb="119" eb="121">
      <t>ミコ</t>
    </rPh>
    <rPh sb="127" eb="130">
      <t>ケイカクテキ</t>
    </rPh>
    <rPh sb="131" eb="133">
      <t>シュウゼン</t>
    </rPh>
    <rPh sb="134" eb="136">
      <t>カイチク</t>
    </rPh>
    <rPh sb="137" eb="139">
      <t>ジッシ</t>
    </rPh>
    <rPh sb="141" eb="143">
      <t>ヒツヨウ</t>
    </rPh>
    <phoneticPr fontId="4"/>
  </si>
  <si>
    <t xml:space="preserve">○総収益対総費用比率は108.1であることから、維持管理費用に要する収益は十分確保されている。
○今後、公営企業を取り巻く環境が厳しさを増すことが想定される中、事業を継続的に行えるよう、関係市町と協力して、普及率、接続率向上に努めるとともに、更なる維持管理の縮減、広域化・共同化や下水道資源の有効活用等の取組を通じて、経営の効率化・健全化を行う。
</t>
    <rPh sb="49" eb="51">
      <t>コンゴ</t>
    </rPh>
    <rPh sb="73" eb="75">
      <t>ソウテイ</t>
    </rPh>
    <rPh sb="78" eb="79">
      <t>ナカ</t>
    </rPh>
    <rPh sb="121" eb="122">
      <t>サラ</t>
    </rPh>
    <rPh sb="124" eb="126">
      <t>イジ</t>
    </rPh>
    <rPh sb="126" eb="128">
      <t>カンリ</t>
    </rPh>
    <rPh sb="129" eb="131">
      <t>シュクゲン</t>
    </rPh>
    <rPh sb="132" eb="135">
      <t>コウイキカ</t>
    </rPh>
    <rPh sb="136" eb="139">
      <t>キョウドウカ</t>
    </rPh>
    <rPh sb="140" eb="143">
      <t>ゲスイドウ</t>
    </rPh>
    <rPh sb="143" eb="145">
      <t>シゲン</t>
    </rPh>
    <rPh sb="146" eb="148">
      <t>ユウコウ</t>
    </rPh>
    <rPh sb="148" eb="150">
      <t>カツヨウ</t>
    </rPh>
    <rPh sb="150" eb="151">
      <t>トウ</t>
    </rPh>
    <rPh sb="152" eb="153">
      <t>ト</t>
    </rPh>
    <rPh sb="153" eb="154">
      <t>ク</t>
    </rPh>
    <rPh sb="155" eb="156">
      <t>ツウ</t>
    </rPh>
    <rPh sb="159" eb="161">
      <t>ケイエイ</t>
    </rPh>
    <rPh sb="162" eb="165">
      <t>コウリツカ</t>
    </rPh>
    <rPh sb="166" eb="169">
      <t>ケンゼンカ</t>
    </rPh>
    <rPh sb="170" eb="17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</si>
</sst>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D5-4A32-A859-5F8527C790D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7.0000000000000007E-2</c:v>
                </c:pt>
                <c:pt idx="2">
                  <c:v>0.17</c:v>
                </c:pt>
                <c:pt idx="3">
                  <c:v>0.05</c:v>
                </c:pt>
                <c:pt idx="4">
                  <c:v>7.0000000000000007E-2</c:v>
                </c:pt>
              </c:numCache>
            </c:numRef>
          </c:val>
          <c:smooth val="0"/>
          <c:extLst>
            <c:ext xmlns:c16="http://schemas.microsoft.com/office/drawing/2014/chart" uri="{C3380CC4-5D6E-409C-BE32-E72D297353CC}">
              <c16:uniqueId val="{00000001-DBD5-4A32-A859-5F8527C790D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63.49</c:v>
                </c:pt>
                <c:pt idx="1">
                  <c:v>65.94</c:v>
                </c:pt>
                <c:pt idx="2">
                  <c:v>62.27</c:v>
                </c:pt>
                <c:pt idx="3">
                  <c:v>60.7</c:v>
                </c:pt>
                <c:pt idx="4">
                  <c:v>54.71</c:v>
                </c:pt>
              </c:numCache>
            </c:numRef>
          </c:val>
          <c:extLst>
            <c:ext xmlns:c16="http://schemas.microsoft.com/office/drawing/2014/chart" uri="{C3380CC4-5D6E-409C-BE32-E72D297353CC}">
              <c16:uniqueId val="{00000000-79B4-42CE-9F80-A0C787C90F5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64.09</c:v>
                </c:pt>
                <c:pt idx="1">
                  <c:v>65.900000000000006</c:v>
                </c:pt>
                <c:pt idx="2">
                  <c:v>65.33</c:v>
                </c:pt>
                <c:pt idx="3">
                  <c:v>66.11</c:v>
                </c:pt>
                <c:pt idx="4">
                  <c:v>67.209999999999994</c:v>
                </c:pt>
              </c:numCache>
            </c:numRef>
          </c:val>
          <c:smooth val="0"/>
          <c:extLst>
            <c:ext xmlns:c16="http://schemas.microsoft.com/office/drawing/2014/chart" uri="{C3380CC4-5D6E-409C-BE32-E72D297353CC}">
              <c16:uniqueId val="{00000001-79B4-42CE-9F80-A0C787C90F5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93.16</c:v>
                </c:pt>
                <c:pt idx="1">
                  <c:v>93.34</c:v>
                </c:pt>
                <c:pt idx="2">
                  <c:v>93.94</c:v>
                </c:pt>
                <c:pt idx="3">
                  <c:v>94.49</c:v>
                </c:pt>
                <c:pt idx="4">
                  <c:v>94.98</c:v>
                </c:pt>
              </c:numCache>
            </c:numRef>
          </c:val>
          <c:extLst>
            <c:ext xmlns:c16="http://schemas.microsoft.com/office/drawing/2014/chart" uri="{C3380CC4-5D6E-409C-BE32-E72D297353CC}">
              <c16:uniqueId val="{00000000-3358-458E-AF17-C02D6F4EC64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88.15</c:v>
                </c:pt>
                <c:pt idx="1">
                  <c:v>92.8</c:v>
                </c:pt>
                <c:pt idx="2">
                  <c:v>92.64</c:v>
                </c:pt>
                <c:pt idx="3">
                  <c:v>92.98</c:v>
                </c:pt>
                <c:pt idx="4">
                  <c:v>93.21</c:v>
                </c:pt>
              </c:numCache>
            </c:numRef>
          </c:val>
          <c:smooth val="0"/>
          <c:extLst>
            <c:ext xmlns:c16="http://schemas.microsoft.com/office/drawing/2014/chart" uri="{C3380CC4-5D6E-409C-BE32-E72D297353CC}">
              <c16:uniqueId val="{00000001-3358-458E-AF17-C02D6F4EC64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72.099999999999994</c:v>
                </c:pt>
                <c:pt idx="1">
                  <c:v>70.69</c:v>
                </c:pt>
                <c:pt idx="2">
                  <c:v>71.62</c:v>
                </c:pt>
                <c:pt idx="3">
                  <c:v>70</c:v>
                </c:pt>
                <c:pt idx="4">
                  <c:v>73.56</c:v>
                </c:pt>
              </c:numCache>
            </c:numRef>
          </c:val>
          <c:extLst>
            <c:ext xmlns:c16="http://schemas.microsoft.com/office/drawing/2014/chart" uri="{C3380CC4-5D6E-409C-BE32-E72D297353CC}">
              <c16:uniqueId val="{00000000-BAFF-4137-B102-158DFC5FB83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FF-4137-B102-158DFC5FB83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9C-402F-B622-5326EE573F9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9C-402F-B622-5326EE573F9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15-4372-A1B1-BF4F358A5D9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15-4372-A1B1-BF4F358A5D9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28-4A29-ABBB-64DEEC3AF1E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28-4A29-ABBB-64DEEC3AF1E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39-470E-878D-A743DBA649D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39-470E-878D-A743DBA649D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425.28</c:v>
                </c:pt>
                <c:pt idx="1">
                  <c:v>303.39</c:v>
                </c:pt>
                <c:pt idx="2">
                  <c:v>312.56</c:v>
                </c:pt>
                <c:pt idx="3">
                  <c:v>317.35000000000002</c:v>
                </c:pt>
                <c:pt idx="4">
                  <c:v>331.57</c:v>
                </c:pt>
              </c:numCache>
            </c:numRef>
          </c:val>
          <c:extLst>
            <c:ext xmlns:c16="http://schemas.microsoft.com/office/drawing/2014/chart" uri="{C3380CC4-5D6E-409C-BE32-E72D297353CC}">
              <c16:uniqueId val="{00000000-A2B3-48B1-8BAC-74353F13307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336.16</c:v>
                </c:pt>
                <c:pt idx="1">
                  <c:v>306.97000000000003</c:v>
                </c:pt>
                <c:pt idx="2">
                  <c:v>337.85</c:v>
                </c:pt>
                <c:pt idx="3">
                  <c:v>290.94</c:v>
                </c:pt>
                <c:pt idx="4">
                  <c:v>287.39</c:v>
                </c:pt>
              </c:numCache>
            </c:numRef>
          </c:val>
          <c:smooth val="0"/>
          <c:extLst>
            <c:ext xmlns:c16="http://schemas.microsoft.com/office/drawing/2014/chart" uri="{C3380CC4-5D6E-409C-BE32-E72D297353CC}">
              <c16:uniqueId val="{00000001-A2B3-48B1-8BAC-74353F13307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B2-442D-8F21-894B1C97625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4B2-442D-8F21-894B1C97625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94</c:v>
                </c:pt>
                <c:pt idx="1">
                  <c:v>81.34</c:v>
                </c:pt>
                <c:pt idx="2">
                  <c:v>90.7</c:v>
                </c:pt>
                <c:pt idx="3">
                  <c:v>91.96</c:v>
                </c:pt>
                <c:pt idx="4">
                  <c:v>93.02</c:v>
                </c:pt>
              </c:numCache>
            </c:numRef>
          </c:val>
          <c:extLst>
            <c:ext xmlns:c16="http://schemas.microsoft.com/office/drawing/2014/chart" uri="{C3380CC4-5D6E-409C-BE32-E72D297353CC}">
              <c16:uniqueId val="{00000000-4757-4C86-93A9-CE4CD932B6F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86.54</c:v>
                </c:pt>
                <c:pt idx="1">
                  <c:v>58.19</c:v>
                </c:pt>
                <c:pt idx="2">
                  <c:v>56.65</c:v>
                </c:pt>
                <c:pt idx="3">
                  <c:v>55.61</c:v>
                </c:pt>
                <c:pt idx="4">
                  <c:v>50.64</c:v>
                </c:pt>
              </c:numCache>
            </c:numRef>
          </c:val>
          <c:smooth val="0"/>
          <c:extLst>
            <c:ext xmlns:c16="http://schemas.microsoft.com/office/drawing/2014/chart" uri="{C3380CC4-5D6E-409C-BE32-E72D297353CC}">
              <c16:uniqueId val="{00000001-4757-4C86-93A9-CE4CD932B6F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U35" zoomScaleNormal="100" workbookViewId="0">
      <selection activeCell="CI24" sqref="CI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1369882</v>
      </c>
      <c r="AM8" s="69"/>
      <c r="AN8" s="69"/>
      <c r="AO8" s="69"/>
      <c r="AP8" s="69"/>
      <c r="AQ8" s="69"/>
      <c r="AR8" s="69"/>
      <c r="AS8" s="69"/>
      <c r="AT8" s="68">
        <f>データ!T6</f>
        <v>6112.53</v>
      </c>
      <c r="AU8" s="68"/>
      <c r="AV8" s="68"/>
      <c r="AW8" s="68"/>
      <c r="AX8" s="68"/>
      <c r="AY8" s="68"/>
      <c r="AZ8" s="68"/>
      <c r="BA8" s="68"/>
      <c r="BB8" s="68">
        <f>データ!U6</f>
        <v>224.11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71.209999999999994</v>
      </c>
      <c r="Q10" s="68"/>
      <c r="R10" s="68"/>
      <c r="S10" s="68"/>
      <c r="T10" s="68"/>
      <c r="U10" s="68"/>
      <c r="V10" s="68"/>
      <c r="W10" s="68">
        <f>データ!Q6</f>
        <v>100</v>
      </c>
      <c r="X10" s="68"/>
      <c r="Y10" s="68"/>
      <c r="Z10" s="68"/>
      <c r="AA10" s="68"/>
      <c r="AB10" s="68"/>
      <c r="AC10" s="68"/>
      <c r="AD10" s="69">
        <f>データ!R6</f>
        <v>0</v>
      </c>
      <c r="AE10" s="69"/>
      <c r="AF10" s="69"/>
      <c r="AG10" s="69"/>
      <c r="AH10" s="69"/>
      <c r="AI10" s="69"/>
      <c r="AJ10" s="69"/>
      <c r="AK10" s="2"/>
      <c r="AL10" s="69">
        <f>データ!V6</f>
        <v>82055</v>
      </c>
      <c r="AM10" s="69"/>
      <c r="AN10" s="69"/>
      <c r="AO10" s="69"/>
      <c r="AP10" s="69"/>
      <c r="AQ10" s="69"/>
      <c r="AR10" s="69"/>
      <c r="AS10" s="69"/>
      <c r="AT10" s="68">
        <f>データ!W6</f>
        <v>25.48</v>
      </c>
      <c r="AU10" s="68"/>
      <c r="AV10" s="68"/>
      <c r="AW10" s="68"/>
      <c r="AX10" s="68"/>
      <c r="AY10" s="68"/>
      <c r="AZ10" s="68"/>
      <c r="BA10" s="68"/>
      <c r="BB10" s="68">
        <f>データ!X6</f>
        <v>3220.37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【291.40】</v>
      </c>
      <c r="I86" s="26" t="str">
        <f>データ!CA6</f>
        <v>【0.00】</v>
      </c>
      <c r="J86" s="26" t="str">
        <f>データ!CL6</f>
        <v>【51.39】</v>
      </c>
      <c r="K86" s="26" t="str">
        <f>データ!CW6</f>
        <v>【66.94】</v>
      </c>
      <c r="L86" s="26" t="str">
        <f>データ!DH6</f>
        <v>【93.03】</v>
      </c>
      <c r="M86" s="26" t="s">
        <v>45</v>
      </c>
      <c r="N86" s="26" t="s">
        <v>45</v>
      </c>
      <c r="O86" s="26" t="str">
        <f>データ!EO6</f>
        <v>【0.09】</v>
      </c>
    </row>
  </sheetData>
  <sheetProtection algorithmName="SHA-512" hashValue="Px3dcetpSG7BIT+/ouaRzWFo7j0M19opwIUbKp8ouBeALy1AqWUIqQ4p+ZxG2FSDLaK2Ui73xI7Ld/N1yt3X+Q==" saltValue="dbWN4GEz7p7YhuJ94OQ8q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350001</v>
      </c>
      <c r="D6" s="33">
        <f t="shared" si="3"/>
        <v>47</v>
      </c>
      <c r="E6" s="33">
        <f t="shared" si="3"/>
        <v>17</v>
      </c>
      <c r="F6" s="33">
        <f t="shared" si="3"/>
        <v>3</v>
      </c>
      <c r="G6" s="33">
        <f t="shared" si="3"/>
        <v>0</v>
      </c>
      <c r="H6" s="33" t="str">
        <f t="shared" si="3"/>
        <v>山口県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71.209999999999994</v>
      </c>
      <c r="Q6" s="34">
        <f t="shared" si="3"/>
        <v>100</v>
      </c>
      <c r="R6" s="34">
        <f t="shared" si="3"/>
        <v>0</v>
      </c>
      <c r="S6" s="34">
        <f t="shared" si="3"/>
        <v>1369882</v>
      </c>
      <c r="T6" s="34">
        <f t="shared" si="3"/>
        <v>6112.53</v>
      </c>
      <c r="U6" s="34">
        <f t="shared" si="3"/>
        <v>224.11</v>
      </c>
      <c r="V6" s="34">
        <f t="shared" si="3"/>
        <v>82055</v>
      </c>
      <c r="W6" s="34">
        <f t="shared" si="3"/>
        <v>25.48</v>
      </c>
      <c r="X6" s="34">
        <f t="shared" si="3"/>
        <v>3220.37</v>
      </c>
      <c r="Y6" s="35">
        <f>IF(Y7="",NA(),Y7)</f>
        <v>72.099999999999994</v>
      </c>
      <c r="Z6" s="35">
        <f t="shared" ref="Z6:AH6" si="4">IF(Z7="",NA(),Z7)</f>
        <v>70.69</v>
      </c>
      <c r="AA6" s="35">
        <f t="shared" si="4"/>
        <v>71.62</v>
      </c>
      <c r="AB6" s="35">
        <f t="shared" si="4"/>
        <v>70</v>
      </c>
      <c r="AC6" s="35">
        <f t="shared" si="4"/>
        <v>73.56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425.28</v>
      </c>
      <c r="BG6" s="35">
        <f t="shared" ref="BG6:BO6" si="7">IF(BG7="",NA(),BG7)</f>
        <v>303.39</v>
      </c>
      <c r="BH6" s="35">
        <f t="shared" si="7"/>
        <v>312.56</v>
      </c>
      <c r="BI6" s="35">
        <f t="shared" si="7"/>
        <v>317.35000000000002</v>
      </c>
      <c r="BJ6" s="35">
        <f t="shared" si="7"/>
        <v>331.57</v>
      </c>
      <c r="BK6" s="35">
        <f t="shared" si="7"/>
        <v>336.16</v>
      </c>
      <c r="BL6" s="35">
        <f t="shared" si="7"/>
        <v>306.97000000000003</v>
      </c>
      <c r="BM6" s="35">
        <f t="shared" si="7"/>
        <v>337.85</v>
      </c>
      <c r="BN6" s="35">
        <f t="shared" si="7"/>
        <v>290.94</v>
      </c>
      <c r="BO6" s="35">
        <f t="shared" si="7"/>
        <v>287.39</v>
      </c>
      <c r="BP6" s="34" t="str">
        <f>IF(BP7="","",IF(BP7="-","【-】","【"&amp;SUBSTITUTE(TEXT(BP7,"#,##0.00"),"-","△")&amp;"】"))</f>
        <v>【291.40】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94</v>
      </c>
      <c r="CC6" s="35">
        <f t="shared" ref="CC6:CK6" si="9">IF(CC7="",NA(),CC7)</f>
        <v>81.34</v>
      </c>
      <c r="CD6" s="35">
        <f t="shared" si="9"/>
        <v>90.7</v>
      </c>
      <c r="CE6" s="35">
        <f t="shared" si="9"/>
        <v>91.96</v>
      </c>
      <c r="CF6" s="35">
        <f t="shared" si="9"/>
        <v>93.02</v>
      </c>
      <c r="CG6" s="35">
        <f t="shared" si="9"/>
        <v>86.54</v>
      </c>
      <c r="CH6" s="35">
        <f t="shared" si="9"/>
        <v>58.19</v>
      </c>
      <c r="CI6" s="35">
        <f t="shared" si="9"/>
        <v>56.65</v>
      </c>
      <c r="CJ6" s="35">
        <f t="shared" si="9"/>
        <v>55.61</v>
      </c>
      <c r="CK6" s="35">
        <f t="shared" si="9"/>
        <v>50.64</v>
      </c>
      <c r="CL6" s="34" t="str">
        <f>IF(CL7="","",IF(CL7="-","【-】","【"&amp;SUBSTITUTE(TEXT(CL7,"#,##0.00"),"-","△")&amp;"】"))</f>
        <v>【51.39】</v>
      </c>
      <c r="CM6" s="35">
        <f>IF(CM7="",NA(),CM7)</f>
        <v>63.49</v>
      </c>
      <c r="CN6" s="35">
        <f t="shared" ref="CN6:CV6" si="10">IF(CN7="",NA(),CN7)</f>
        <v>65.94</v>
      </c>
      <c r="CO6" s="35">
        <f t="shared" si="10"/>
        <v>62.27</v>
      </c>
      <c r="CP6" s="35">
        <f t="shared" si="10"/>
        <v>60.7</v>
      </c>
      <c r="CQ6" s="35">
        <f t="shared" si="10"/>
        <v>54.71</v>
      </c>
      <c r="CR6" s="35">
        <f t="shared" si="10"/>
        <v>64.09</v>
      </c>
      <c r="CS6" s="35">
        <f t="shared" si="10"/>
        <v>65.900000000000006</v>
      </c>
      <c r="CT6" s="35">
        <f t="shared" si="10"/>
        <v>65.33</v>
      </c>
      <c r="CU6" s="35">
        <f t="shared" si="10"/>
        <v>66.11</v>
      </c>
      <c r="CV6" s="35">
        <f t="shared" si="10"/>
        <v>67.209999999999994</v>
      </c>
      <c r="CW6" s="34" t="str">
        <f>IF(CW7="","",IF(CW7="-","【-】","【"&amp;SUBSTITUTE(TEXT(CW7,"#,##0.00"),"-","△")&amp;"】"))</f>
        <v>【66.94】</v>
      </c>
      <c r="CX6" s="35">
        <f>IF(CX7="",NA(),CX7)</f>
        <v>93.16</v>
      </c>
      <c r="CY6" s="35">
        <f t="shared" ref="CY6:DG6" si="11">IF(CY7="",NA(),CY7)</f>
        <v>93.34</v>
      </c>
      <c r="CZ6" s="35">
        <f t="shared" si="11"/>
        <v>93.94</v>
      </c>
      <c r="DA6" s="35">
        <f t="shared" si="11"/>
        <v>94.49</v>
      </c>
      <c r="DB6" s="35">
        <f t="shared" si="11"/>
        <v>94.98</v>
      </c>
      <c r="DC6" s="35">
        <f t="shared" si="11"/>
        <v>88.15</v>
      </c>
      <c r="DD6" s="35">
        <f t="shared" si="11"/>
        <v>92.8</v>
      </c>
      <c r="DE6" s="35">
        <f t="shared" si="11"/>
        <v>92.64</v>
      </c>
      <c r="DF6" s="35">
        <f t="shared" si="11"/>
        <v>92.98</v>
      </c>
      <c r="DG6" s="35">
        <f t="shared" si="11"/>
        <v>93.21</v>
      </c>
      <c r="DH6" s="34" t="str">
        <f>IF(DH7="","",IF(DH7="-","【-】","【"&amp;SUBSTITUTE(TEXT(DH7,"#,##0.00"),"-","△")&amp;"】"))</f>
        <v>【93.03】</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7.0000000000000007E-2</v>
      </c>
      <c r="EL6" s="35">
        <f t="shared" si="14"/>
        <v>0.17</v>
      </c>
      <c r="EM6" s="35">
        <f t="shared" si="14"/>
        <v>0.05</v>
      </c>
      <c r="EN6" s="35">
        <f t="shared" si="14"/>
        <v>7.0000000000000007E-2</v>
      </c>
      <c r="EO6" s="34" t="str">
        <f>IF(EO7="","",IF(EO7="-","【-】","【"&amp;SUBSTITUTE(TEXT(EO7,"#,##0.00"),"-","△")&amp;"】"))</f>
        <v>【0.09】</v>
      </c>
    </row>
    <row r="7" spans="1:145" s="36" customFormat="1" x14ac:dyDescent="0.15">
      <c r="A7" s="28"/>
      <c r="B7" s="37">
        <v>2019</v>
      </c>
      <c r="C7" s="37">
        <v>350001</v>
      </c>
      <c r="D7" s="37">
        <v>47</v>
      </c>
      <c r="E7" s="37">
        <v>17</v>
      </c>
      <c r="F7" s="37">
        <v>3</v>
      </c>
      <c r="G7" s="37">
        <v>0</v>
      </c>
      <c r="H7" s="37" t="s">
        <v>99</v>
      </c>
      <c r="I7" s="37" t="s">
        <v>100</v>
      </c>
      <c r="J7" s="37" t="s">
        <v>101</v>
      </c>
      <c r="K7" s="37" t="s">
        <v>102</v>
      </c>
      <c r="L7" s="37" t="s">
        <v>103</v>
      </c>
      <c r="M7" s="37" t="s">
        <v>104</v>
      </c>
      <c r="N7" s="38" t="s">
        <v>105</v>
      </c>
      <c r="O7" s="38" t="s">
        <v>106</v>
      </c>
      <c r="P7" s="38">
        <v>71.209999999999994</v>
      </c>
      <c r="Q7" s="38">
        <v>100</v>
      </c>
      <c r="R7" s="38">
        <v>0</v>
      </c>
      <c r="S7" s="38">
        <v>1369882</v>
      </c>
      <c r="T7" s="38">
        <v>6112.53</v>
      </c>
      <c r="U7" s="38">
        <v>224.11</v>
      </c>
      <c r="V7" s="38">
        <v>82055</v>
      </c>
      <c r="W7" s="38">
        <v>25.48</v>
      </c>
      <c r="X7" s="38">
        <v>3220.37</v>
      </c>
      <c r="Y7" s="38">
        <v>72.099999999999994</v>
      </c>
      <c r="Z7" s="38">
        <v>70.69</v>
      </c>
      <c r="AA7" s="38">
        <v>71.62</v>
      </c>
      <c r="AB7" s="38">
        <v>70</v>
      </c>
      <c r="AC7" s="38">
        <v>73.56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425.28</v>
      </c>
      <c r="BG7" s="38">
        <v>303.39</v>
      </c>
      <c r="BH7" s="38">
        <v>312.56</v>
      </c>
      <c r="BI7" s="38">
        <v>317.35000000000002</v>
      </c>
      <c r="BJ7" s="38">
        <v>331.57</v>
      </c>
      <c r="BK7" s="38">
        <v>336.16</v>
      </c>
      <c r="BL7" s="38">
        <v>306.97000000000003</v>
      </c>
      <c r="BM7" s="38">
        <v>337.85</v>
      </c>
      <c r="BN7" s="38">
        <v>290.94</v>
      </c>
      <c r="BO7" s="38">
        <v>287.39</v>
      </c>
      <c r="BP7" s="38">
        <v>291.39999999999998</v>
      </c>
      <c r="BQ7" s="38">
        <v>0</v>
      </c>
      <c r="BR7" s="38">
        <v>0</v>
      </c>
      <c r="BS7" s="38">
        <v>0</v>
      </c>
      <c r="BT7" s="38">
        <v>0</v>
      </c>
      <c r="BU7" s="38">
        <v>0</v>
      </c>
      <c r="BV7" s="38">
        <v>0</v>
      </c>
      <c r="BW7" s="38">
        <v>0</v>
      </c>
      <c r="BX7" s="38">
        <v>0</v>
      </c>
      <c r="BY7" s="38">
        <v>0</v>
      </c>
      <c r="BZ7" s="38">
        <v>0</v>
      </c>
      <c r="CA7" s="38">
        <v>0</v>
      </c>
      <c r="CB7" s="38">
        <v>94</v>
      </c>
      <c r="CC7" s="38">
        <v>81.34</v>
      </c>
      <c r="CD7" s="38">
        <v>90.7</v>
      </c>
      <c r="CE7" s="38">
        <v>91.96</v>
      </c>
      <c r="CF7" s="38">
        <v>93.02</v>
      </c>
      <c r="CG7" s="38">
        <v>86.54</v>
      </c>
      <c r="CH7" s="38">
        <v>58.19</v>
      </c>
      <c r="CI7" s="38">
        <v>56.65</v>
      </c>
      <c r="CJ7" s="38">
        <v>55.61</v>
      </c>
      <c r="CK7" s="38">
        <v>50.64</v>
      </c>
      <c r="CL7" s="38">
        <v>51.39</v>
      </c>
      <c r="CM7" s="38">
        <v>63.49</v>
      </c>
      <c r="CN7" s="38">
        <v>65.94</v>
      </c>
      <c r="CO7" s="38">
        <v>62.27</v>
      </c>
      <c r="CP7" s="38">
        <v>60.7</v>
      </c>
      <c r="CQ7" s="38">
        <v>54.71</v>
      </c>
      <c r="CR7" s="38">
        <v>64.09</v>
      </c>
      <c r="CS7" s="38">
        <v>65.900000000000006</v>
      </c>
      <c r="CT7" s="38">
        <v>65.33</v>
      </c>
      <c r="CU7" s="38">
        <v>66.11</v>
      </c>
      <c r="CV7" s="38">
        <v>67.209999999999994</v>
      </c>
      <c r="CW7" s="38">
        <v>66.94</v>
      </c>
      <c r="CX7" s="38">
        <v>93.16</v>
      </c>
      <c r="CY7" s="38">
        <v>93.34</v>
      </c>
      <c r="CZ7" s="38">
        <v>93.94</v>
      </c>
      <c r="DA7" s="38">
        <v>94.49</v>
      </c>
      <c r="DB7" s="38">
        <v>94.98</v>
      </c>
      <c r="DC7" s="38">
        <v>88.15</v>
      </c>
      <c r="DD7" s="38">
        <v>92.8</v>
      </c>
      <c r="DE7" s="38">
        <v>92.64</v>
      </c>
      <c r="DF7" s="38">
        <v>92.98</v>
      </c>
      <c r="DG7" s="38">
        <v>93.21</v>
      </c>
      <c r="DH7" s="38">
        <v>93.03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7.0000000000000007E-2</v>
      </c>
      <c r="EL7" s="38">
        <v>0.17</v>
      </c>
      <c r="EM7" s="38">
        <v>0.05</v>
      </c>
      <c r="EN7" s="38">
        <v>7.0000000000000007E-2</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2021-01-25T07:05:06Z</cp:lastPrinted>
  <dcterms:created xsi:type="dcterms:W3CDTF">2020-12-04T02:50:56Z</dcterms:created>
  <dcterms:modified xsi:type="dcterms:W3CDTF">2021-01-25T07:05:54Z</dcterms:modified>
  <cp:category/>
</cp:coreProperties>
</file>