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36fileshare.tksm-lan.local\400B01000企業局経営企画戦略課\長期保存\予算経理担当\D13決算\R2（令和元年度決算）\04駐車場事業\経営比較分析表（総務省）資料\"/>
    </mc:Choice>
  </mc:AlternateContent>
  <workbookProtection workbookAlgorithmName="SHA-512" workbookHashValue="t2r2yle/ADbV0IiPdWi2zu2H0+ThPSDncsMwJxFhT+K3i67XJLpPu6WTPIipSk34pbg9LuTTtvVcAHJC00GM6Q==" workbookSaltValue="6DCdLsD38VrzAtg7jC+Sug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CS51" i="4"/>
  <c r="HJ30" i="4"/>
  <c r="CS30" i="4"/>
  <c r="MA30" i="4"/>
  <c r="MI76" i="4"/>
  <c r="BZ76" i="4"/>
  <c r="MA51" i="4"/>
  <c r="HJ51" i="4"/>
  <c r="C11" i="5"/>
  <c r="D11" i="5"/>
  <c r="E11" i="5"/>
  <c r="B11" i="5"/>
  <c r="LT76" i="4" l="1"/>
  <c r="GQ51" i="4"/>
  <c r="LH30" i="4"/>
  <c r="IE76" i="4"/>
  <c r="BZ51" i="4"/>
  <c r="GQ30" i="4"/>
  <c r="BK76" i="4"/>
  <c r="LH51" i="4"/>
  <c r="BZ30" i="4"/>
  <c r="AN30" i="4"/>
  <c r="JV51" i="4"/>
  <c r="AG76" i="4"/>
  <c r="FE30" i="4"/>
  <c r="KP76" i="4"/>
  <c r="FE51" i="4"/>
  <c r="JV30" i="4"/>
  <c r="HA76" i="4"/>
  <c r="AN51" i="4"/>
  <c r="AV76" i="4"/>
  <c r="KO51" i="4"/>
  <c r="LE76" i="4"/>
  <c r="FX51" i="4"/>
  <c r="KO30" i="4"/>
  <c r="HP76" i="4"/>
  <c r="BG51" i="4"/>
  <c r="FX30" i="4"/>
  <c r="BG30" i="4"/>
  <c r="GL76" i="4"/>
  <c r="U51" i="4"/>
  <c r="EL30" i="4"/>
  <c r="U30" i="4"/>
  <c r="KA76" i="4"/>
  <c r="EL51" i="4"/>
  <c r="R76" i="4"/>
  <c r="JC51" i="4"/>
  <c r="JC30" i="4"/>
</calcChain>
</file>

<file path=xl/sharedStrings.xml><?xml version="1.0" encoding="utf-8"?>
<sst xmlns="http://schemas.openxmlformats.org/spreadsheetml/2006/main" count="232" uniqueCount="122">
  <si>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</si>
  <si>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</si>
  <si>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</si>
  <si>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</si>
  <si>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</si>
  <si>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</si>
  <si>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</si>
  <si>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</si>
  <si>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</si>
  <si>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</si>
  <si>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</si>
  <si>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</si>
  <si>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</si>
  <si>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</si>
  <si>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</si>
  <si>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</si>
  <si>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</si>
  <si>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</si>
  <si>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</si>
  <si>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</si>
  <si>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</si>
  <si>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</si>
  <si>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</si>
  <si>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</si>
  <si>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</si>
  <si>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</si>
  <si>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</si>
  <si>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</si>
  <si>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</si>
  <si>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</si>
  <si>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</si>
  <si>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</si>
  <si>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</si>
  <si>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</si>
  <si>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</si>
  <si>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</si>
  <si>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</si>
  <si>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</si>
  <si>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</si>
  <si>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</si>
  <si>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</si>
  <si>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</si>
  <si>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</si>
  <si>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</si>
  <si>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</si>
  <si>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</si>
  <si>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</si>
  <si>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</si>
  <si>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</si>
  <si>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</si>
  <si>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</si>
  <si>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</si>
  <si>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</si>
  <si>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</si>
  <si>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</si>
  <si>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</si>
  <si>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</si>
  <si>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</si>
  <si>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</si>
  <si>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</si>
  <si>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</si>
  <si>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</si>
  <si>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</si>
  <si>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</si>
  <si>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</si>
  <si>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</si>
  <si>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</si>
  <si>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</si>
  <si>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</si>
  <si>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</si>
  <si>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</si>
  <si>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</si>
  <si>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</si>
  <si>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</si>
  <si>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</si>
  <si>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</si>
  <si>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</si>
  <si>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</si>
  <si>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</si>
  <si>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</si>
  <si>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</si>
  <si>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</si>
  <si>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</si>
  <si>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</si>
  <si>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</si>
  <si>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</si>
  <si>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</si>
  <si>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</si>
  <si>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</si>
  <si>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</si>
  <si>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</si>
  <si>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</si>
  <si>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</si>
  <si>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</si>
  <si>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</si>
  <si>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</si>
  <si>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</si>
  <si>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</si>
  <si>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</si>
  <si>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</si>
  <si>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</si>
  <si>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</si>
  <si>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松茂駐車場</t>
  </si>
  <si>
    <t>法適用</t>
  </si>
  <si>
    <t>駐車場整備事業</t>
  </si>
  <si>
    <t>-</t>
  </si>
  <si>
    <t>Ａ３Ｂ２</t>
  </si>
  <si>
    <t>自治体職員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</si>
  <si>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</si>
  <si>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</si>
  <si>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</si>
  <si>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</si>
  <si>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</si>
  <si>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</si>
  <si>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</si>
  <si>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</si>
  <si>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</si>
  <si>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</si>
  <si>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⑥有形固定資産減価償却率
　機械設備等の老朽化により、全国平均より高くなっているが、今後は、計画に基づいて施設の改良を実施する予定である。
⑧設備投資見込額
　経営計画に沿って、施設の維持に必要な設備投資を行っていく予定である。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2">
      <t>ショウキャクリツ</t>
    </rPh>
    <rPh sb="14" eb="16">
      <t>キカイ</t>
    </rPh>
    <rPh sb="16" eb="19">
      <t>セツビトウ</t>
    </rPh>
    <rPh sb="20" eb="23">
      <t>ロウキュウカ</t>
    </rPh>
    <rPh sb="27" eb="29">
      <t>ゼンコク</t>
    </rPh>
    <rPh sb="29" eb="31">
      <t>ヘイキン</t>
    </rPh>
    <rPh sb="33" eb="34">
      <t>タカ</t>
    </rPh>
    <rPh sb="42" eb="44">
      <t>コンゴ</t>
    </rPh>
    <rPh sb="46" eb="48">
      <t>ケイカク</t>
    </rPh>
    <rPh sb="49" eb="50">
      <t>モト</t>
    </rPh>
    <rPh sb="53" eb="55">
      <t>シセツ</t>
    </rPh>
    <rPh sb="56" eb="58">
      <t>カイリョウ</t>
    </rPh>
    <rPh sb="59" eb="61">
      <t>ジッシ</t>
    </rPh>
    <rPh sb="63" eb="65">
      <t>ヨテイ</t>
    </rPh>
    <rPh sb="71" eb="73">
      <t>セツビ</t>
    </rPh>
    <rPh sb="73" eb="75">
      <t>トウシ</t>
    </rPh>
    <rPh sb="75" eb="77">
      <t>ミコ</t>
    </rPh>
    <rPh sb="77" eb="78">
      <t>ガク</t>
    </rPh>
    <rPh sb="80" eb="82">
      <t>ケイエイ</t>
    </rPh>
    <rPh sb="82" eb="84">
      <t>ケイカク</t>
    </rPh>
    <rPh sb="85" eb="86">
      <t>ソ</t>
    </rPh>
    <rPh sb="89" eb="91">
      <t>シセツ</t>
    </rPh>
    <rPh sb="92" eb="94">
      <t>イジ</t>
    </rPh>
    <rPh sb="95" eb="97">
      <t>ヒツヨウ</t>
    </rPh>
    <rPh sb="98" eb="100">
      <t>セツビ</t>
    </rPh>
    <rPh sb="100" eb="102">
      <t>トウシ</t>
    </rPh>
    <rPh sb="103" eb="104">
      <t>オコナ</t>
    </rPh>
    <rPh sb="108" eb="110">
      <t>ヨテイ</t>
    </rPh>
    <phoneticPr fontId="5"/>
  </si>
  <si>
    <t>①経常収支比率
　料金収入等の収益や修繕費等の費用の増減により、年度によって変動があるが、100％を越えて推移しており、経営の健全性は確保されている。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
　全国平均より低い水準であるが、堅調に推移している。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シュウニュウ</t>
    </rPh>
    <rPh sb="13" eb="14">
      <t>トウ</t>
    </rPh>
    <rPh sb="15" eb="17">
      <t>シュウエキ</t>
    </rPh>
    <rPh sb="18" eb="20">
      <t>シュウゼン</t>
    </rPh>
    <rPh sb="20" eb="21">
      <t>ヒ</t>
    </rPh>
    <rPh sb="21" eb="22">
      <t>トウ</t>
    </rPh>
    <rPh sb="23" eb="25">
      <t>ヒヨウ</t>
    </rPh>
    <rPh sb="26" eb="28">
      <t>ゾウゲン</t>
    </rPh>
    <rPh sb="32" eb="34">
      <t>ネンド</t>
    </rPh>
    <rPh sb="38" eb="40">
      <t>ヘンドウ</t>
    </rPh>
    <rPh sb="50" eb="51">
      <t>コ</t>
    </rPh>
    <rPh sb="53" eb="55">
      <t>スイイ</t>
    </rPh>
    <rPh sb="60" eb="62">
      <t>ケイエイ</t>
    </rPh>
    <rPh sb="63" eb="65">
      <t>ケンゼン</t>
    </rPh>
    <rPh sb="65" eb="66">
      <t>セイ</t>
    </rPh>
    <rPh sb="67" eb="69">
      <t>カクホ</t>
    </rPh>
    <rPh sb="77" eb="78">
      <t>ウ</t>
    </rPh>
    <rPh sb="78" eb="79">
      <t>ア</t>
    </rPh>
    <rPh sb="79" eb="80">
      <t>タカ</t>
    </rPh>
    <rPh sb="83" eb="85">
      <t>ヒリツ</t>
    </rPh>
    <rPh sb="87" eb="89">
      <t>エイギョウ</t>
    </rPh>
    <rPh sb="89" eb="91">
      <t>シュウエキ</t>
    </rPh>
    <rPh sb="97" eb="99">
      <t>シテイ</t>
    </rPh>
    <rPh sb="99" eb="102">
      <t>カンリシャ</t>
    </rPh>
    <rPh sb="105" eb="107">
      <t>コテイ</t>
    </rPh>
    <rPh sb="107" eb="110">
      <t>ノウフキン</t>
    </rPh>
    <rPh sb="111" eb="112">
      <t>シュ</t>
    </rPh>
    <rPh sb="120" eb="121">
      <t>ケン</t>
    </rPh>
    <rPh sb="124" eb="126">
      <t>シセツ</t>
    </rPh>
    <rPh sb="126" eb="127">
      <t>トウ</t>
    </rPh>
    <rPh sb="128" eb="130">
      <t>カイリョウ</t>
    </rPh>
    <rPh sb="131" eb="134">
      <t>ケイカクテキ</t>
    </rPh>
    <rPh sb="135" eb="137">
      <t>ジッシ</t>
    </rPh>
    <rPh sb="139" eb="141">
      <t>ヒヨウ</t>
    </rPh>
    <rPh sb="142" eb="144">
      <t>ヨクセイ</t>
    </rPh>
    <rPh sb="148" eb="149">
      <t>ツト</t>
    </rPh>
    <rPh sb="164" eb="166">
      <t>ゼンコク</t>
    </rPh>
    <rPh sb="166" eb="168">
      <t>ヘイキン</t>
    </rPh>
    <rPh sb="170" eb="171">
      <t>ヒク</t>
    </rPh>
    <rPh sb="172" eb="174">
      <t>スイジュン</t>
    </rPh>
    <rPh sb="179" eb="181">
      <t>ケンチョウ</t>
    </rPh>
    <rPh sb="182" eb="184">
      <t>スイイ</t>
    </rPh>
    <phoneticPr fontId="5"/>
  </si>
  <si>
    <t>⑪稼働率
　低料金の民間駐車場が周辺地域に多数進出したことにより、有料駐車場の利用が低迷。
　料金改定等により、一旦、増加に転じたが、新型コロナウイルス感染症の影響により、令和２年２月末から利用台数が激減した。</t>
    <rPh sb="1" eb="4">
      <t>カドウリツ</t>
    </rPh>
    <rPh sb="6" eb="9">
      <t>テイリョウキン</t>
    </rPh>
    <rPh sb="10" eb="12">
      <t>ミンカン</t>
    </rPh>
    <rPh sb="12" eb="15">
      <t>チュウシャジョウ</t>
    </rPh>
    <rPh sb="16" eb="18">
      <t>シュウヘン</t>
    </rPh>
    <rPh sb="18" eb="20">
      <t>チイキ</t>
    </rPh>
    <rPh sb="21" eb="23">
      <t>タスウ</t>
    </rPh>
    <rPh sb="23" eb="25">
      <t>シンシュツ</t>
    </rPh>
    <rPh sb="33" eb="35">
      <t>ユウリョウ</t>
    </rPh>
    <rPh sb="35" eb="38">
      <t>チュウシャジョウ</t>
    </rPh>
    <rPh sb="39" eb="41">
      <t>リヨウ</t>
    </rPh>
    <rPh sb="42" eb="44">
      <t>テイメイ</t>
    </rPh>
    <rPh sb="47" eb="49">
      <t>リョウキン</t>
    </rPh>
    <rPh sb="49" eb="51">
      <t>カイテイ</t>
    </rPh>
    <rPh sb="51" eb="52">
      <t>トウ</t>
    </rPh>
    <rPh sb="56" eb="58">
      <t>イッタン</t>
    </rPh>
    <rPh sb="59" eb="61">
      <t>ゾウカ</t>
    </rPh>
    <rPh sb="62" eb="63">
      <t>テン</t>
    </rPh>
    <rPh sb="67" eb="69">
      <t>シンガタ</t>
    </rPh>
    <rPh sb="76" eb="78">
      <t>カンセン</t>
    </rPh>
    <rPh sb="78" eb="79">
      <t>ショウ</t>
    </rPh>
    <rPh sb="80" eb="82">
      <t>エイキョウ</t>
    </rPh>
    <rPh sb="86" eb="88">
      <t>レイワ</t>
    </rPh>
    <rPh sb="89" eb="90">
      <t>ネン</t>
    </rPh>
    <rPh sb="91" eb="92">
      <t>ガツ</t>
    </rPh>
    <rPh sb="92" eb="93">
      <t>マツ</t>
    </rPh>
    <rPh sb="95" eb="97">
      <t>リヨウ</t>
    </rPh>
    <rPh sb="97" eb="99">
      <t>ダイスウ</t>
    </rPh>
    <rPh sb="100" eb="102">
      <t>ゲキゲン</t>
    </rPh>
    <phoneticPr fontId="5"/>
  </si>
  <si>
    <t xml:space="preserve">　松茂駐車場事業の経営については、これまで比較的堅調に推移しており、健全性を確保している。
　令和元年度には、料金改定を実施し、一定の効果があったものの、新型コロナウイルス感染症の影響により、令和２年２月末より駐車台数が減少している。
　今後の経営にあたっては、指定管理者との連携のもと、効率的な経営に努めることはもとより、利用者ニーズを的確に把握し、利用促進の取り組みを一層進めるよう努める。
</t>
    <rPh sb="1" eb="3">
      <t>マツシゲ</t>
    </rPh>
    <rPh sb="3" eb="6">
      <t>チュウシャジョウ</t>
    </rPh>
    <rPh sb="6" eb="8">
      <t>ジギョウ</t>
    </rPh>
    <rPh sb="9" eb="11">
      <t>ケイエイ</t>
    </rPh>
    <rPh sb="21" eb="23">
      <t>ヒカク</t>
    </rPh>
    <rPh sb="23" eb="24">
      <t>テキ</t>
    </rPh>
    <rPh sb="24" eb="26">
      <t>ケンチョウ</t>
    </rPh>
    <rPh sb="27" eb="29">
      <t>スイイ</t>
    </rPh>
    <rPh sb="34" eb="37">
      <t>ケンゼンセイ</t>
    </rPh>
    <rPh sb="38" eb="40">
      <t>カクホ</t>
    </rPh>
    <rPh sb="47" eb="49">
      <t>レイワ</t>
    </rPh>
    <rPh sb="49" eb="50">
      <t>ガン</t>
    </rPh>
    <rPh sb="50" eb="52">
      <t>ネンド</t>
    </rPh>
    <rPh sb="55" eb="57">
      <t>リョウキン</t>
    </rPh>
    <rPh sb="57" eb="59">
      <t>カイテイ</t>
    </rPh>
    <rPh sb="60" eb="62">
      <t>ジッシ</t>
    </rPh>
    <rPh sb="64" eb="66">
      <t>イッテイ</t>
    </rPh>
    <rPh sb="67" eb="69">
      <t>コウカ</t>
    </rPh>
    <rPh sb="77" eb="79">
      <t>シンガタ</t>
    </rPh>
    <rPh sb="86" eb="89">
      <t>カンセンショウ</t>
    </rPh>
    <rPh sb="90" eb="92">
      <t>エイキョウ</t>
    </rPh>
    <rPh sb="96" eb="98">
      <t>レイワ</t>
    </rPh>
    <rPh sb="99" eb="100">
      <t>ネン</t>
    </rPh>
    <rPh sb="101" eb="102">
      <t>ガツ</t>
    </rPh>
    <rPh sb="102" eb="103">
      <t>マツ</t>
    </rPh>
    <rPh sb="105" eb="107">
      <t>チュウシャ</t>
    </rPh>
    <rPh sb="107" eb="109">
      <t>ダイスウ</t>
    </rPh>
    <rPh sb="110" eb="112">
      <t>ゲンショウ</t>
    </rPh>
    <rPh sb="119" eb="121">
      <t>コンゴ</t>
    </rPh>
    <rPh sb="122" eb="124">
      <t>ケイエイ</t>
    </rPh>
    <rPh sb="131" eb="133">
      <t>シテイ</t>
    </rPh>
    <rPh sb="133" eb="136">
      <t>カンリシャ</t>
    </rPh>
    <rPh sb="138" eb="140">
      <t>レンケイ</t>
    </rPh>
    <rPh sb="144" eb="146">
      <t>コウリツ</t>
    </rPh>
    <rPh sb="146" eb="147">
      <t>テキ</t>
    </rPh>
    <rPh sb="148" eb="150">
      <t>ケイエイ</t>
    </rPh>
    <rPh sb="151" eb="152">
      <t>ツト</t>
    </rPh>
    <rPh sb="162" eb="165">
      <t>リヨウシャ</t>
    </rPh>
    <rPh sb="169" eb="171">
      <t>テキカク</t>
    </rPh>
    <rPh sb="172" eb="174">
      <t>ハアク</t>
    </rPh>
    <rPh sb="176" eb="178">
      <t>リヨウ</t>
    </rPh>
    <rPh sb="178" eb="180">
      <t>ソクシン</t>
    </rPh>
    <rPh sb="181" eb="182">
      <t>ト</t>
    </rPh>
    <rPh sb="183" eb="184">
      <t>ク</t>
    </rPh>
    <rPh sb="186" eb="188">
      <t>イッソウ</t>
    </rPh>
    <rPh sb="188" eb="189">
      <t>スス</t>
    </rPh>
    <rPh sb="193" eb="19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</si>
</sst>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152.4</c:v>
                </c:pt>
                <c:pt idx="1">
                  <c:v>252</c:v>
                </c:pt>
                <c:pt idx="2">
                  <c:v>335.7</c:v>
                </c:pt>
                <c:pt idx="3">
                  <c:v>137.9</c:v>
                </c:pt>
                <c:pt idx="4">
                  <c:v>519.79999999999995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9-4D37-90E9-D0FDF80E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135.5</c:v>
                </c:pt>
                <c:pt idx="1">
                  <c:v>217.8</c:v>
                </c:pt>
                <c:pt idx="2">
                  <c:v>228.7</c:v>
                </c:pt>
                <c:pt idx="3">
                  <c:v>147.30000000000001</c:v>
                </c:pt>
                <c:pt idx="4">
                  <c:v>209.9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9-4D37-90E9-D0FDF80E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2-40B5-B595-EA8771928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2-40B5-B595-EA8771928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1-46CD-BE12-D79307F8C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1-46CD-BE12-D79307F8C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81.900000000000006</c:v>
                </c:pt>
                <c:pt idx="1">
                  <c:v>84</c:v>
                </c:pt>
                <c:pt idx="2">
                  <c:v>85.4</c:v>
                </c:pt>
                <c:pt idx="3">
                  <c:v>86.7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C-460A-B19E-51E99AEB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59.7</c:v>
                </c:pt>
                <c:pt idx="2">
                  <c:v>57.7</c:v>
                </c:pt>
                <c:pt idx="3">
                  <c:v>27.6</c:v>
                </c:pt>
                <c:pt idx="4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C-460A-B19E-51E99AEB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6-4088-9C3B-87DC3C58A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6-4088-9C3B-87DC3C58A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F-44F5-8C8E-CCCBA4201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4F5-8C8E-CCCBA4201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35.200000000000003</c:v>
                </c:pt>
                <c:pt idx="1">
                  <c:v>69.599999999999994</c:v>
                </c:pt>
                <c:pt idx="2">
                  <c:v>73</c:v>
                </c:pt>
                <c:pt idx="3">
                  <c:v>74.8</c:v>
                </c:pt>
                <c:pt idx="4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0-4EB5-AD13-42C042F65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105.2</c:v>
                </c:pt>
                <c:pt idx="2">
                  <c:v>105.3</c:v>
                </c:pt>
                <c:pt idx="3">
                  <c:v>98.5</c:v>
                </c:pt>
                <c:pt idx="4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EB5-AD13-42C042F65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92.8</c:v>
                </c:pt>
                <c:pt idx="2">
                  <c:v>97.9</c:v>
                </c:pt>
                <c:pt idx="3">
                  <c:v>67.2</c:v>
                </c:pt>
                <c:pt idx="4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3-4FA1-A29B-62034C903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69.2</c:v>
                </c:pt>
                <c:pt idx="2">
                  <c:v>59.4</c:v>
                </c:pt>
                <c:pt idx="3">
                  <c:v>43.5</c:v>
                </c:pt>
                <c:pt idx="4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3-4FA1-A29B-62034C903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7050</c:v>
                </c:pt>
                <c:pt idx="1">
                  <c:v>7095</c:v>
                </c:pt>
                <c:pt idx="2">
                  <c:v>6219</c:v>
                </c:pt>
                <c:pt idx="3">
                  <c:v>2856</c:v>
                </c:pt>
                <c:pt idx="4">
                  <c:v>3924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C-4C7F-B477-06136FD6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5117</c:v>
                </c:pt>
                <c:pt idx="1">
                  <c:v>8856</c:v>
                </c:pt>
                <c:pt idx="2">
                  <c:v>8531</c:v>
                </c:pt>
                <c:pt idx="3">
                  <c:v>7762</c:v>
                </c:pt>
                <c:pt idx="4">
                  <c:v>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C-4C7F-B477-06136FD6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【27,826】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【157.8】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W71" sqref="NW7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徳島県　松茂駐車場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自治体職員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2870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>
        <f>データ!O7</f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108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230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119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152.4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335.7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137.9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519.79999999999995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35.200000000000003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69.599999999999994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74.8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70.900000000000006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135.5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228.7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147.30000000000001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209.9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0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0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89.9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105.2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105.3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98.5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94.3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118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99.1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92.8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97.9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67.2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91.5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7050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7095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6219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2856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3924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0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0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0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51.2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69.2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59.4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43.5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47.9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5117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8856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8531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7762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7824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519730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58071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>
        <f>データ!CB7</f>
        <v>81.900000000000006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>
        <f>データ!CC7</f>
        <v>84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>
        <f>データ!CD7</f>
        <v>85.4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>
        <f>データ!CE7</f>
        <v>86.7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>
        <f>データ!CF7</f>
        <v>87.2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>
        <f>データ!CO7</f>
        <v>0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>
        <f>データ!CP7</f>
        <v>0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>
        <f>データ!CQ7</f>
        <v>0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>
        <f>データ!CR7</f>
        <v>0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>
        <f>データ!CS7</f>
        <v>0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>
        <f>データ!CG7</f>
        <v>59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>
        <f>データ!CH7</f>
        <v>59.7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>
        <f>データ!CI7</f>
        <v>57.7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>
        <f>データ!CJ7</f>
        <v>27.6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>
        <f>データ!CK7</f>
        <v>27.7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>
        <f>データ!CT7</f>
        <v>0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>
        <f>データ!CU7</f>
        <v>0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>
        <f>データ!CV7</f>
        <v>0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>
        <f>データ!CW7</f>
        <v>0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>
        <f>データ!CX7</f>
        <v>0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0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0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【123.6】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【157.8】</v>
      </c>
      <c r="F88" s="46" t="str">
        <f>データ!BP6</f>
        <v>【37.3】</v>
      </c>
      <c r="G88" s="46" t="str">
        <f>データ!CA6</f>
        <v>【27,826】</v>
      </c>
      <c r="H88" s="46" t="str">
        <f>データ!CL6</f>
        <v>【36.6】</v>
      </c>
      <c r="I88" s="46" t="s">
        <v>47</v>
      </c>
      <c r="J88" s="46" t="s">
        <v>47</v>
      </c>
      <c r="K88" s="46" t="str">
        <f>データ!CY6</f>
        <v>【312.0】</v>
      </c>
      <c r="L88" s="46" t="str">
        <f>データ!DJ6</f>
        <v>【0.4】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JQOCVb/zSmFBLVuQSu35/BqvzyxgAOawm7j4ND14tD0HhMCEvildXxliWyebg2RUnium2TcUs9lb1/vCnWOow==" saltValue="+oUV964/WuKVsga/Ccs/k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49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50</v>
      </c>
      <c r="B3" s="50" t="s">
        <v>51</v>
      </c>
      <c r="C3" s="50" t="s">
        <v>52</v>
      </c>
      <c r="D3" s="50" t="s">
        <v>53</v>
      </c>
      <c r="E3" s="50" t="s">
        <v>54</v>
      </c>
      <c r="F3" s="50" t="s">
        <v>55</v>
      </c>
      <c r="G3" s="50" t="s">
        <v>56</v>
      </c>
      <c r="H3" s="143" t="s">
        <v>57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59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99</v>
      </c>
      <c r="B6" s="60">
        <f>B8</f>
        <v>2019</v>
      </c>
      <c r="C6" s="60">
        <f t="shared" ref="C6:X6" si="1">C8</f>
        <v>360007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徳島県</v>
      </c>
      <c r="I6" s="60" t="str">
        <f t="shared" si="1"/>
        <v>松茂駐車場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自治体職員</v>
      </c>
      <c r="O6" s="61">
        <f t="shared" si="1"/>
        <v>93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17</v>
      </c>
      <c r="S6" s="62" t="str">
        <f t="shared" si="1"/>
        <v>公共施設</v>
      </c>
      <c r="T6" s="62" t="str">
        <f t="shared" si="1"/>
        <v>無</v>
      </c>
      <c r="U6" s="63">
        <f t="shared" si="1"/>
        <v>2870</v>
      </c>
      <c r="V6" s="63">
        <f t="shared" si="1"/>
        <v>230</v>
      </c>
      <c r="W6" s="63">
        <f t="shared" si="1"/>
        <v>100</v>
      </c>
      <c r="X6" s="62" t="str">
        <f t="shared" si="1"/>
        <v>利用料金制</v>
      </c>
      <c r="Y6" s="64">
        <f>IF(Y8="-",NA(),Y8)</f>
        <v>152.4</v>
      </c>
      <c r="Z6" s="64">
        <f t="shared" ref="Z6:AH6" si="2">IF(Z8="-",NA(),Z8)</f>
        <v>252</v>
      </c>
      <c r="AA6" s="64">
        <f t="shared" si="2"/>
        <v>335.7</v>
      </c>
      <c r="AB6" s="64">
        <f t="shared" si="2"/>
        <v>137.9</v>
      </c>
      <c r="AC6" s="64">
        <f t="shared" si="2"/>
        <v>519.79999999999995</v>
      </c>
      <c r="AD6" s="64">
        <f t="shared" si="2"/>
        <v>135.5</v>
      </c>
      <c r="AE6" s="64">
        <f t="shared" si="2"/>
        <v>217.8</v>
      </c>
      <c r="AF6" s="64">
        <f t="shared" si="2"/>
        <v>228.7</v>
      </c>
      <c r="AG6" s="64">
        <f t="shared" si="2"/>
        <v>147.30000000000001</v>
      </c>
      <c r="AH6" s="64">
        <f t="shared" si="2"/>
        <v>209.9</v>
      </c>
      <c r="AI6" s="61" t="str">
        <f>IF(AI8="-","",IF(AI8="-","【-】","【"&amp;SUBSTITUTE(TEXT(AI8,"#,##0.0"),"-","△")&amp;"】"))</f>
        <v>【123.6】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99.1</v>
      </c>
      <c r="BG6" s="64">
        <f t="shared" ref="BG6:BO6" si="5">IF(BG8="-",NA(),BG8)</f>
        <v>92.8</v>
      </c>
      <c r="BH6" s="64">
        <f t="shared" si="5"/>
        <v>97.9</v>
      </c>
      <c r="BI6" s="64">
        <f t="shared" si="5"/>
        <v>67.2</v>
      </c>
      <c r="BJ6" s="64">
        <f t="shared" si="5"/>
        <v>91.5</v>
      </c>
      <c r="BK6" s="64">
        <f t="shared" si="5"/>
        <v>51.2</v>
      </c>
      <c r="BL6" s="64">
        <f t="shared" si="5"/>
        <v>69.2</v>
      </c>
      <c r="BM6" s="64">
        <f t="shared" si="5"/>
        <v>59.4</v>
      </c>
      <c r="BN6" s="64">
        <f t="shared" si="5"/>
        <v>43.5</v>
      </c>
      <c r="BO6" s="64">
        <f t="shared" si="5"/>
        <v>47.9</v>
      </c>
      <c r="BP6" s="61" t="str">
        <f>IF(BP8="-","",IF(BP8="-","【-】","【"&amp;SUBSTITUTE(TEXT(BP8,"#,##0.0"),"-","△")&amp;"】"))</f>
        <v>【37.3】</v>
      </c>
      <c r="BQ6" s="65">
        <f>IF(BQ8="-",NA(),BQ8)</f>
        <v>7050</v>
      </c>
      <c r="BR6" s="65">
        <f t="shared" ref="BR6:BZ6" si="6">IF(BR8="-",NA(),BR8)</f>
        <v>7095</v>
      </c>
      <c r="BS6" s="65">
        <f t="shared" si="6"/>
        <v>6219</v>
      </c>
      <c r="BT6" s="65">
        <f t="shared" si="6"/>
        <v>2856</v>
      </c>
      <c r="BU6" s="65">
        <f t="shared" si="6"/>
        <v>3924</v>
      </c>
      <c r="BV6" s="65">
        <f t="shared" si="6"/>
        <v>5117</v>
      </c>
      <c r="BW6" s="65">
        <f t="shared" si="6"/>
        <v>8856</v>
      </c>
      <c r="BX6" s="65">
        <f t="shared" si="6"/>
        <v>8531</v>
      </c>
      <c r="BY6" s="65">
        <f t="shared" si="6"/>
        <v>7762</v>
      </c>
      <c r="BZ6" s="65">
        <f t="shared" si="6"/>
        <v>7824</v>
      </c>
      <c r="CA6" s="63" t="str">
        <f>IF(CA8="-","",IF(CA8="-","【-】","【"&amp;SUBSTITUTE(TEXT(CA8,"#,##0"),"-","△")&amp;"】"))</f>
        <v>【27,826】</v>
      </c>
      <c r="CB6" s="64">
        <f>IF(CB8="-",NA(),CB8)</f>
        <v>81.900000000000006</v>
      </c>
      <c r="CC6" s="64">
        <f t="shared" ref="CC6:CK6" si="7">IF(CC8="-",NA(),CC8)</f>
        <v>84</v>
      </c>
      <c r="CD6" s="64">
        <f t="shared" si="7"/>
        <v>85.4</v>
      </c>
      <c r="CE6" s="64">
        <f t="shared" si="7"/>
        <v>86.7</v>
      </c>
      <c r="CF6" s="64">
        <f t="shared" si="7"/>
        <v>87.2</v>
      </c>
      <c r="CG6" s="64">
        <f t="shared" si="7"/>
        <v>59</v>
      </c>
      <c r="CH6" s="64">
        <f t="shared" si="7"/>
        <v>59.7</v>
      </c>
      <c r="CI6" s="64">
        <f t="shared" si="7"/>
        <v>57.7</v>
      </c>
      <c r="CJ6" s="64">
        <f t="shared" si="7"/>
        <v>27.6</v>
      </c>
      <c r="CK6" s="64">
        <f t="shared" si="7"/>
        <v>27.7</v>
      </c>
      <c r="CL6" s="61" t="str">
        <f>IF(CL8="-","",IF(CL8="-","【-】","【"&amp;SUBSTITUTE(TEXT(CL8,"#,##0.0"),"-","△")&amp;"】"))</f>
        <v>【36.6】</v>
      </c>
      <c r="CM6" s="63">
        <f t="shared" ref="CM6:CN6" si="8">CM8</f>
        <v>519730</v>
      </c>
      <c r="CN6" s="63">
        <f t="shared" si="8"/>
        <v>58071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【312.0】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【0.4】</v>
      </c>
      <c r="DK6" s="64">
        <f>IF(DK8="-",NA(),DK8)</f>
        <v>35.200000000000003</v>
      </c>
      <c r="DL6" s="64">
        <f t="shared" ref="DL6:DT6" si="11">IF(DL8="-",NA(),DL8)</f>
        <v>69.599999999999994</v>
      </c>
      <c r="DM6" s="64">
        <f t="shared" si="11"/>
        <v>73</v>
      </c>
      <c r="DN6" s="64">
        <f t="shared" si="11"/>
        <v>74.8</v>
      </c>
      <c r="DO6" s="64">
        <f t="shared" si="11"/>
        <v>70.900000000000006</v>
      </c>
      <c r="DP6" s="64">
        <f t="shared" si="11"/>
        <v>89.9</v>
      </c>
      <c r="DQ6" s="64">
        <f t="shared" si="11"/>
        <v>105.2</v>
      </c>
      <c r="DR6" s="64">
        <f t="shared" si="11"/>
        <v>105.3</v>
      </c>
      <c r="DS6" s="64">
        <f t="shared" si="11"/>
        <v>98.5</v>
      </c>
      <c r="DT6" s="64">
        <f t="shared" si="11"/>
        <v>94.3</v>
      </c>
      <c r="DU6" s="61" t="str">
        <f>IF(DU8="-","",IF(DU8="-","【-】","【"&amp;SUBSTITUTE(TEXT(DU8,"#,##0.0"),"-","△")&amp;"】"))</f>
        <v>【157.8】</v>
      </c>
    </row>
    <row r="7" spans="1:125" s="66" customFormat="1" x14ac:dyDescent="0.15">
      <c r="A7" s="49" t="s">
        <v>100</v>
      </c>
      <c r="B7" s="60">
        <f t="shared" ref="B7:X7" si="12">B8</f>
        <v>2019</v>
      </c>
      <c r="C7" s="60">
        <f t="shared" si="12"/>
        <v>360007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2</v>
      </c>
      <c r="H7" s="60" t="str">
        <f t="shared" si="12"/>
        <v>徳島県</v>
      </c>
      <c r="I7" s="60" t="str">
        <f t="shared" si="12"/>
        <v>松茂駐車場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Ａ３Ｂ２</v>
      </c>
      <c r="N7" s="60" t="str">
        <f t="shared" si="12"/>
        <v>自治体職員</v>
      </c>
      <c r="O7" s="61">
        <f t="shared" si="12"/>
        <v>93</v>
      </c>
      <c r="P7" s="62" t="str">
        <f t="shared" si="12"/>
        <v>届出駐車場</v>
      </c>
      <c r="Q7" s="62" t="str">
        <f t="shared" si="12"/>
        <v>広場式</v>
      </c>
      <c r="R7" s="63">
        <f t="shared" si="12"/>
        <v>17</v>
      </c>
      <c r="S7" s="62" t="str">
        <f t="shared" si="12"/>
        <v>公共施設</v>
      </c>
      <c r="T7" s="62" t="str">
        <f t="shared" si="12"/>
        <v>無</v>
      </c>
      <c r="U7" s="63">
        <f t="shared" si="12"/>
        <v>2870</v>
      </c>
      <c r="V7" s="63">
        <f t="shared" si="12"/>
        <v>230</v>
      </c>
      <c r="W7" s="63">
        <f t="shared" si="12"/>
        <v>100</v>
      </c>
      <c r="X7" s="62" t="str">
        <f t="shared" si="12"/>
        <v>利用料金制</v>
      </c>
      <c r="Y7" s="64">
        <f>Y8</f>
        <v>152.4</v>
      </c>
      <c r="Z7" s="64">
        <f t="shared" ref="Z7:AH7" si="13">Z8</f>
        <v>252</v>
      </c>
      <c r="AA7" s="64">
        <f t="shared" si="13"/>
        <v>335.7</v>
      </c>
      <c r="AB7" s="64">
        <f t="shared" si="13"/>
        <v>137.9</v>
      </c>
      <c r="AC7" s="64">
        <f t="shared" si="13"/>
        <v>519.79999999999995</v>
      </c>
      <c r="AD7" s="64">
        <f t="shared" si="13"/>
        <v>135.5</v>
      </c>
      <c r="AE7" s="64">
        <f t="shared" si="13"/>
        <v>217.8</v>
      </c>
      <c r="AF7" s="64">
        <f t="shared" si="13"/>
        <v>228.7</v>
      </c>
      <c r="AG7" s="64">
        <f t="shared" si="13"/>
        <v>147.30000000000001</v>
      </c>
      <c r="AH7" s="64">
        <f t="shared" si="13"/>
        <v>209.9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99.1</v>
      </c>
      <c r="BG7" s="64">
        <f t="shared" ref="BG7:BO7" si="16">BG8</f>
        <v>92.8</v>
      </c>
      <c r="BH7" s="64">
        <f t="shared" si="16"/>
        <v>97.9</v>
      </c>
      <c r="BI7" s="64">
        <f t="shared" si="16"/>
        <v>67.2</v>
      </c>
      <c r="BJ7" s="64">
        <f t="shared" si="16"/>
        <v>91.5</v>
      </c>
      <c r="BK7" s="64">
        <f t="shared" si="16"/>
        <v>51.2</v>
      </c>
      <c r="BL7" s="64">
        <f t="shared" si="16"/>
        <v>69.2</v>
      </c>
      <c r="BM7" s="64">
        <f t="shared" si="16"/>
        <v>59.4</v>
      </c>
      <c r="BN7" s="64">
        <f t="shared" si="16"/>
        <v>43.5</v>
      </c>
      <c r="BO7" s="64">
        <f t="shared" si="16"/>
        <v>47.9</v>
      </c>
      <c r="BP7" s="61"/>
      <c r="BQ7" s="65">
        <f>BQ8</f>
        <v>7050</v>
      </c>
      <c r="BR7" s="65">
        <f t="shared" ref="BR7:BZ7" si="17">BR8</f>
        <v>7095</v>
      </c>
      <c r="BS7" s="65">
        <f t="shared" si="17"/>
        <v>6219</v>
      </c>
      <c r="BT7" s="65">
        <f t="shared" si="17"/>
        <v>2856</v>
      </c>
      <c r="BU7" s="65">
        <f t="shared" si="17"/>
        <v>3924</v>
      </c>
      <c r="BV7" s="65">
        <f t="shared" si="17"/>
        <v>5117</v>
      </c>
      <c r="BW7" s="65">
        <f t="shared" si="17"/>
        <v>8856</v>
      </c>
      <c r="BX7" s="65">
        <f t="shared" si="17"/>
        <v>8531</v>
      </c>
      <c r="BY7" s="65">
        <f t="shared" si="17"/>
        <v>7762</v>
      </c>
      <c r="BZ7" s="65">
        <f t="shared" si="17"/>
        <v>7824</v>
      </c>
      <c r="CA7" s="63"/>
      <c r="CB7" s="64">
        <f>CB8</f>
        <v>81.900000000000006</v>
      </c>
      <c r="CC7" s="64">
        <f t="shared" ref="CC7:CK7" si="18">CC8</f>
        <v>84</v>
      </c>
      <c r="CD7" s="64">
        <f t="shared" si="18"/>
        <v>85.4</v>
      </c>
      <c r="CE7" s="64">
        <f t="shared" si="18"/>
        <v>86.7</v>
      </c>
      <c r="CF7" s="64">
        <f t="shared" si="18"/>
        <v>87.2</v>
      </c>
      <c r="CG7" s="64">
        <f t="shared" si="18"/>
        <v>59</v>
      </c>
      <c r="CH7" s="64">
        <f t="shared" si="18"/>
        <v>59.7</v>
      </c>
      <c r="CI7" s="64">
        <f t="shared" si="18"/>
        <v>57.7</v>
      </c>
      <c r="CJ7" s="64">
        <f t="shared" si="18"/>
        <v>27.6</v>
      </c>
      <c r="CK7" s="64">
        <f t="shared" si="18"/>
        <v>27.7</v>
      </c>
      <c r="CL7" s="61"/>
      <c r="CM7" s="63">
        <f>CM8</f>
        <v>519730</v>
      </c>
      <c r="CN7" s="63">
        <f>CN8</f>
        <v>58071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35.200000000000003</v>
      </c>
      <c r="DL7" s="64">
        <f t="shared" ref="DL7:DT7" si="21">DL8</f>
        <v>69.599999999999994</v>
      </c>
      <c r="DM7" s="64">
        <f t="shared" si="21"/>
        <v>73</v>
      </c>
      <c r="DN7" s="64">
        <f t="shared" si="21"/>
        <v>74.8</v>
      </c>
      <c r="DO7" s="64">
        <f t="shared" si="21"/>
        <v>70.900000000000006</v>
      </c>
      <c r="DP7" s="64">
        <f t="shared" si="21"/>
        <v>89.9</v>
      </c>
      <c r="DQ7" s="64">
        <f t="shared" si="21"/>
        <v>105.2</v>
      </c>
      <c r="DR7" s="64">
        <f t="shared" si="21"/>
        <v>105.3</v>
      </c>
      <c r="DS7" s="64">
        <f t="shared" si="21"/>
        <v>98.5</v>
      </c>
      <c r="DT7" s="64">
        <f t="shared" si="21"/>
        <v>94.3</v>
      </c>
      <c r="DU7" s="61"/>
    </row>
    <row r="8" spans="1:125" s="66" customFormat="1" x14ac:dyDescent="0.15">
      <c r="A8" s="49"/>
      <c r="B8" s="67">
        <v>2019</v>
      </c>
      <c r="C8" s="67">
        <v>360007</v>
      </c>
      <c r="D8" s="67">
        <v>46</v>
      </c>
      <c r="E8" s="67">
        <v>14</v>
      </c>
      <c r="F8" s="67">
        <v>0</v>
      </c>
      <c r="G8" s="67">
        <v>2</v>
      </c>
      <c r="H8" s="67" t="s">
        <v>101</v>
      </c>
      <c r="I8" s="67" t="s">
        <v>102</v>
      </c>
      <c r="J8" s="67" t="s">
        <v>103</v>
      </c>
      <c r="K8" s="67" t="s">
        <v>104</v>
      </c>
      <c r="L8" s="67" t="s">
        <v>105</v>
      </c>
      <c r="M8" s="67" t="s">
        <v>106</v>
      </c>
      <c r="N8" s="67" t="s">
        <v>107</v>
      </c>
      <c r="O8" s="68">
        <v>93</v>
      </c>
      <c r="P8" s="69" t="s">
        <v>108</v>
      </c>
      <c r="Q8" s="69" t="s">
        <v>109</v>
      </c>
      <c r="R8" s="70">
        <v>17</v>
      </c>
      <c r="S8" s="69" t="s">
        <v>110</v>
      </c>
      <c r="T8" s="69" t="s">
        <v>111</v>
      </c>
      <c r="U8" s="70">
        <v>2870</v>
      </c>
      <c r="V8" s="70">
        <v>230</v>
      </c>
      <c r="W8" s="70">
        <v>100</v>
      </c>
      <c r="X8" s="69" t="s">
        <v>112</v>
      </c>
      <c r="Y8" s="71">
        <v>152.4</v>
      </c>
      <c r="Z8" s="71">
        <v>252</v>
      </c>
      <c r="AA8" s="71">
        <v>335.7</v>
      </c>
      <c r="AB8" s="71">
        <v>137.9</v>
      </c>
      <c r="AC8" s="71">
        <v>519.79999999999995</v>
      </c>
      <c r="AD8" s="71">
        <v>135.5</v>
      </c>
      <c r="AE8" s="71">
        <v>217.8</v>
      </c>
      <c r="AF8" s="71">
        <v>228.7</v>
      </c>
      <c r="AG8" s="71">
        <v>147.30000000000001</v>
      </c>
      <c r="AH8" s="71">
        <v>209.9</v>
      </c>
      <c r="AI8" s="68">
        <v>123.6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99.1</v>
      </c>
      <c r="BG8" s="71">
        <v>92.8</v>
      </c>
      <c r="BH8" s="71">
        <v>97.9</v>
      </c>
      <c r="BI8" s="71">
        <v>67.2</v>
      </c>
      <c r="BJ8" s="71">
        <v>91.5</v>
      </c>
      <c r="BK8" s="71">
        <v>51.2</v>
      </c>
      <c r="BL8" s="71">
        <v>69.2</v>
      </c>
      <c r="BM8" s="71">
        <v>59.4</v>
      </c>
      <c r="BN8" s="71">
        <v>43.5</v>
      </c>
      <c r="BO8" s="71">
        <v>47.9</v>
      </c>
      <c r="BP8" s="68">
        <v>37.299999999999997</v>
      </c>
      <c r="BQ8" s="72">
        <v>7050</v>
      </c>
      <c r="BR8" s="72">
        <v>7095</v>
      </c>
      <c r="BS8" s="72">
        <v>6219</v>
      </c>
      <c r="BT8" s="73">
        <v>2856</v>
      </c>
      <c r="BU8" s="73">
        <v>3924</v>
      </c>
      <c r="BV8" s="72">
        <v>5117</v>
      </c>
      <c r="BW8" s="72">
        <v>8856</v>
      </c>
      <c r="BX8" s="72">
        <v>8531</v>
      </c>
      <c r="BY8" s="72">
        <v>7762</v>
      </c>
      <c r="BZ8" s="72">
        <v>7824</v>
      </c>
      <c r="CA8" s="70">
        <v>27826</v>
      </c>
      <c r="CB8" s="71">
        <v>81.900000000000006</v>
      </c>
      <c r="CC8" s="71">
        <v>84</v>
      </c>
      <c r="CD8" s="71">
        <v>85.4</v>
      </c>
      <c r="CE8" s="71">
        <v>86.7</v>
      </c>
      <c r="CF8" s="71">
        <v>87.2</v>
      </c>
      <c r="CG8" s="71">
        <v>59</v>
      </c>
      <c r="CH8" s="71">
        <v>59.7</v>
      </c>
      <c r="CI8" s="71">
        <v>57.7</v>
      </c>
      <c r="CJ8" s="71">
        <v>27.6</v>
      </c>
      <c r="CK8" s="71">
        <v>27.7</v>
      </c>
      <c r="CL8" s="68">
        <v>36.6</v>
      </c>
      <c r="CM8" s="70">
        <v>519730</v>
      </c>
      <c r="CN8" s="70">
        <v>58071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0.4</v>
      </c>
      <c r="DK8" s="71">
        <v>35.200000000000003</v>
      </c>
      <c r="DL8" s="71">
        <v>69.599999999999994</v>
      </c>
      <c r="DM8" s="71">
        <v>73</v>
      </c>
      <c r="DN8" s="71">
        <v>74.8</v>
      </c>
      <c r="DO8" s="71">
        <v>70.900000000000006</v>
      </c>
      <c r="DP8" s="71">
        <v>89.9</v>
      </c>
      <c r="DQ8" s="71">
        <v>105.2</v>
      </c>
      <c r="DR8" s="71">
        <v>105.3</v>
      </c>
      <c r="DS8" s="71">
        <v>98.5</v>
      </c>
      <c r="DT8" s="71">
        <v>94.3</v>
      </c>
      <c r="DU8" s="68">
        <v>157.80000000000001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113</v>
      </c>
      <c r="C10" s="78" t="s">
        <v>114</v>
      </c>
      <c r="D10" s="78" t="s">
        <v>115</v>
      </c>
      <c r="E10" s="78" t="s">
        <v>116</v>
      </c>
      <c r="F10" s="78" t="s">
        <v>117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51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2021-01-18T10:58:01Z</cp:lastPrinted>
  <dcterms:created xsi:type="dcterms:W3CDTF">2020-12-04T03:25:41Z</dcterms:created>
  <dcterms:modified xsi:type="dcterms:W3CDTF">2021-01-20T06:58:03Z</dcterms:modified>
  <cp:category/>
</cp:coreProperties>
</file>