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R01年決算（R2作業）\099_経営比較分析表\08_団体への分析依頼\05 団体回答\駐車場\01 都道府県\37_香川県\"/>
    </mc:Choice>
  </mc:AlternateContent>
  <bookViews>
    <workbookView xWindow="0" yWindow="0" windowWidth="19200" windowHeight="697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JV52" i="4" s="1"/>
  <c r="BQ7" i="5"/>
  <c r="JC52" i="4" s="1"/>
  <c r="BO7" i="5"/>
  <c r="BN7" i="5"/>
  <c r="BM7" i="5"/>
  <c r="BL7" i="5"/>
  <c r="BK7" i="5"/>
  <c r="BJ7" i="5"/>
  <c r="BI7" i="5"/>
  <c r="BH7" i="5"/>
  <c r="BG7" i="5"/>
  <c r="FE52" i="4" s="1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HJ52" i="4"/>
  <c r="GQ52" i="4"/>
  <c r="FX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HJ30" i="4"/>
  <c r="IT76" i="4"/>
  <c r="CS51" i="4"/>
  <c r="CS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KP76" i="4"/>
  <c r="FE51" i="4"/>
  <c r="JV30" i="4"/>
  <c r="HA76" i="4"/>
  <c r="AN51" i="4"/>
  <c r="FE30" i="4"/>
  <c r="AN30" i="4"/>
  <c r="AG76" i="4"/>
  <c r="JV51" i="4"/>
  <c r="HP76" i="4"/>
  <c r="BG30" i="4"/>
  <c r="AV76" i="4"/>
  <c r="KO51" i="4"/>
  <c r="LE76" i="4"/>
  <c r="FX51" i="4"/>
  <c r="KO30" i="4"/>
  <c r="BG51" i="4"/>
  <c r="FX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<sst xmlns="http://schemas.openxmlformats.org/spreadsheetml/2006/main" count="278" uniqueCount="136">
  <si>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</si>
  <si>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</si>
  <si>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</si>
  <si>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</si>
  <si>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</si>
  <si>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</si>
  <si>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</si>
  <si>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</si>
  <si>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</si>
  <si>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</si>
  <si>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</si>
  <si>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</si>
  <si>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</si>
  <si>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</si>
  <si>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</si>
  <si>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</si>
  <si>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</si>
  <si>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</si>
  <si>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</si>
  <si>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</si>
  <si>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</si>
  <si>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</si>
  <si>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</si>
  <si>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</si>
  <si>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</si>
  <si>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</si>
  <si>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</si>
  <si>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</si>
  <si>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</si>
  <si>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</si>
  <si>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</si>
  <si>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</si>
  <si>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</si>
  <si>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</si>
  <si>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</si>
  <si>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</si>
  <si>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</si>
  <si>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</si>
  <si>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</si>
  <si>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</si>
  <si>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</si>
  <si>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</si>
  <si>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</si>
  <si>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</si>
  <si>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</si>
  <si>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</si>
  <si>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</si>
  <si>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</si>
  <si>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</si>
  <si>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</si>
  <si>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</si>
  <si>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</si>
  <si>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</si>
  <si>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</si>
  <si>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</si>
  <si>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</si>
  <si>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</si>
  <si>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</si>
  <si>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</si>
  <si>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</si>
  <si>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</si>
  <si>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</si>
  <si>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</si>
  <si>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</si>
  <si>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</si>
  <si>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</si>
  <si>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</si>
  <si>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</si>
  <si>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</si>
  <si>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</si>
  <si>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</si>
  <si>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</si>
  <si>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</si>
  <si>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</si>
  <si>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</si>
  <si>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</si>
  <si>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</si>
  <si>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</si>
  <si>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</si>
  <si>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</si>
  <si>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</si>
  <si>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</si>
  <si>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</si>
  <si>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</si>
  <si>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</si>
  <si>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</si>
  <si>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</si>
  <si>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</si>
  <si>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</si>
  <si>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</si>
  <si>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</si>
  <si>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</si>
  <si>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</si>
  <si>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</si>
  <si>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</si>
  <si>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</si>
  <si>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</si>
  <si>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</si>
  <si>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</si>
  <si>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</si>
  <si>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</si>
  <si>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</si>
  <si>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</si>
  <si>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</si>
  <si>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</si>
  <si>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</si>
  <si>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</si>
  <si>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</si>
  <si>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</si>
  <si>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</si>
  <si>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</si>
  <si>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</si>
  <si>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</si>
  <si>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</si>
  <si>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</si>
  <si>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香川県玉藻町駐車場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</si>
  <si>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</si>
  <si>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</si>
  <si>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</si>
  <si>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</si>
  <si>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</si>
  <si>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</si>
  <si>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</si>
  <si>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</si>
  <si>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</si>
  <si>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</si>
  <si>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</si>
  <si>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</si>
  <si>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</si>
  <si>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</si>
  <si>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</si>
  <si>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</si>
  <si>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・設備投資見込額
　建設後22年を経過していること及び海岸に位置しており、塩害の被害を受けることから、今後、設備更新の増加が見込まれる。
・企業債残高対料金収入比率
　H29年度で企業債の償還が終了した。</t>
    <rPh sb="1" eb="3">
      <t>セツビ</t>
    </rPh>
    <rPh sb="3" eb="5">
      <t>トウシ</t>
    </rPh>
    <rPh sb="5" eb="7">
      <t>ミコミ</t>
    </rPh>
    <rPh sb="7" eb="8">
      <t>ガク</t>
    </rPh>
    <rPh sb="10" eb="12">
      <t>ケンセツ</t>
    </rPh>
    <rPh sb="12" eb="13">
      <t>ゴ</t>
    </rPh>
    <rPh sb="15" eb="16">
      <t>ネン</t>
    </rPh>
    <rPh sb="17" eb="19">
      <t>ケイカ</t>
    </rPh>
    <rPh sb="25" eb="26">
      <t>オヨ</t>
    </rPh>
    <rPh sb="27" eb="29">
      <t>カイガン</t>
    </rPh>
    <rPh sb="30" eb="32">
      <t>イチ</t>
    </rPh>
    <rPh sb="37" eb="39">
      <t>エンガイ</t>
    </rPh>
    <rPh sb="40" eb="42">
      <t>ヒガイ</t>
    </rPh>
    <rPh sb="43" eb="44">
      <t>ウ</t>
    </rPh>
    <rPh sb="51" eb="53">
      <t>コンゴ</t>
    </rPh>
    <rPh sb="54" eb="56">
      <t>セツビ</t>
    </rPh>
    <rPh sb="56" eb="58">
      <t>コウシン</t>
    </rPh>
    <rPh sb="59" eb="61">
      <t>ゾウカ</t>
    </rPh>
    <rPh sb="62" eb="64">
      <t>ミコ</t>
    </rPh>
    <rPh sb="70" eb="72">
      <t>キギョウ</t>
    </rPh>
    <rPh sb="72" eb="73">
      <t>サイ</t>
    </rPh>
    <rPh sb="73" eb="75">
      <t>ザンダカ</t>
    </rPh>
    <rPh sb="75" eb="76">
      <t>タイ</t>
    </rPh>
    <rPh sb="76" eb="78">
      <t>リョウキン</t>
    </rPh>
    <rPh sb="78" eb="80">
      <t>シュウニュウ</t>
    </rPh>
    <rPh sb="80" eb="82">
      <t>ヒリツ</t>
    </rPh>
    <rPh sb="87" eb="88">
      <t>ネン</t>
    </rPh>
    <rPh sb="88" eb="89">
      <t>ド</t>
    </rPh>
    <rPh sb="90" eb="92">
      <t>キギョウ</t>
    </rPh>
    <rPh sb="92" eb="93">
      <t>サイ</t>
    </rPh>
    <rPh sb="94" eb="96">
      <t>ショウカン</t>
    </rPh>
    <rPh sb="97" eb="99">
      <t>シュウリョウ</t>
    </rPh>
    <phoneticPr fontId="5"/>
  </si>
  <si>
    <t>　利用者の大半は、近隣の大規模施設の利用者であることから、類似施設の平均と比べ、稼働率は低く、60％前後で推移している。</t>
    <rPh sb="1" eb="4">
      <t>リヨウシャ</t>
    </rPh>
    <rPh sb="5" eb="7">
      <t>タイハン</t>
    </rPh>
    <rPh sb="18" eb="21">
      <t>リヨウシャ</t>
    </rPh>
    <rPh sb="29" eb="31">
      <t>ルイジ</t>
    </rPh>
    <rPh sb="31" eb="33">
      <t>シセツ</t>
    </rPh>
    <rPh sb="34" eb="36">
      <t>ヘイキン</t>
    </rPh>
    <rPh sb="37" eb="38">
      <t>クラ</t>
    </rPh>
    <rPh sb="40" eb="42">
      <t>カドウ</t>
    </rPh>
    <rPh sb="42" eb="43">
      <t>リツ</t>
    </rPh>
    <rPh sb="44" eb="45">
      <t>ヒク</t>
    </rPh>
    <rPh sb="50" eb="52">
      <t>ゼンゴ</t>
    </rPh>
    <rPh sb="53" eb="55">
      <t>スイイ</t>
    </rPh>
    <phoneticPr fontId="5"/>
  </si>
  <si>
    <t>　H16.6から指定管理者による管理を行っており、料金収入の増加及び管理経費の節減を図っている。
　また、駐車場の利用時間の延長や利用者のサービス向上のため、商店街共通駐車場サービス券や電子マネーの導入等を行っている。
　今後も健全な経営を続けながら、計画的に設備の更新等を進めるととともに、引き続き安定した経営が可能となるように努めたい。</t>
    <rPh sb="19" eb="20">
      <t>オコナ</t>
    </rPh>
    <rPh sb="93" eb="95">
      <t>デンシ</t>
    </rPh>
    <rPh sb="126" eb="129">
      <t>ケイカクテキ</t>
    </rPh>
    <phoneticPr fontId="15"/>
  </si>
  <si>
    <t>・収益的収支比率
　H29年度で企業債の償還が終了したことから、H30年度以降は黒字に転換している。R元年度は、設備更新のための経費を前年度から繰り越したため、収支比率が低下している。
・他会計補助金比率
　H29年度で企業債の償還が終了したことから、H30年度以降は0％となっている。
・売上高GOP比率
　R元年度は、設備更新のための経費を前年度から繰り越したため、マイナス値となっている。
・EBITDA
　R元年度は、設備更新のための経費を前年度から繰り越したため、マイナス値となっている。</t>
    <rPh sb="37" eb="39">
      <t>イコウ</t>
    </rPh>
    <rPh sb="51" eb="53">
      <t>ガンネン</t>
    </rPh>
    <rPh sb="53" eb="54">
      <t>ド</t>
    </rPh>
    <rPh sb="56" eb="58">
      <t>セツビ</t>
    </rPh>
    <rPh sb="58" eb="60">
      <t>コウシン</t>
    </rPh>
    <rPh sb="64" eb="66">
      <t>ケイヒ</t>
    </rPh>
    <rPh sb="67" eb="70">
      <t>ゼンネンド</t>
    </rPh>
    <rPh sb="72" eb="73">
      <t>ク</t>
    </rPh>
    <rPh sb="74" eb="75">
      <t>コ</t>
    </rPh>
    <rPh sb="80" eb="82">
      <t>シュウシ</t>
    </rPh>
    <rPh sb="82" eb="84">
      <t>ヒリツ</t>
    </rPh>
    <rPh sb="85" eb="87">
      <t>テイカ</t>
    </rPh>
    <rPh sb="131" eb="133">
      <t>イコウ</t>
    </rPh>
    <rPh sb="189" eb="190">
      <t>チ</t>
    </rPh>
    <rPh sb="208" eb="210">
      <t>ガンネン</t>
    </rPh>
    <rPh sb="210" eb="211">
      <t>ド</t>
    </rPh>
    <rPh sb="213" eb="215">
      <t>セツビ</t>
    </rPh>
    <rPh sb="215" eb="217">
      <t>コウシン</t>
    </rPh>
    <rPh sb="221" eb="223">
      <t>ケイヒ</t>
    </rPh>
    <rPh sb="224" eb="227">
      <t>ゼンネンド</t>
    </rPh>
    <rPh sb="229" eb="230">
      <t>ク</t>
    </rPh>
    <rPh sb="231" eb="232">
      <t>コ</t>
    </rPh>
    <rPh sb="241" eb="242">
      <t>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</si>
</sst>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32.4</c:v>
                </c:pt>
                <c:pt idx="1">
                  <c:v>30.1</c:v>
                </c:pt>
                <c:pt idx="2">
                  <c:v>30.8</c:v>
                </c:pt>
                <c:pt idx="3">
                  <c:v>161.1</c:v>
                </c:pt>
                <c:pt idx="4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E61-AD0E-4841FBDD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176.4</c:v>
                </c:pt>
                <c:pt idx="1">
                  <c:v>172.5</c:v>
                </c:pt>
                <c:pt idx="2">
                  <c:v>198.5</c:v>
                </c:pt>
                <c:pt idx="3">
                  <c:v>220.9</c:v>
                </c:pt>
                <c:pt idx="4">
                  <c:v>227.5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F-4E61-AD0E-4841FBDD9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470.3</c:v>
                </c:pt>
                <c:pt idx="1">
                  <c:v>219.7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2-4948-892C-31F2AF80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655.5</c:v>
                </c:pt>
                <c:pt idx="1">
                  <c:v>316.8</c:v>
                </c:pt>
                <c:pt idx="2">
                  <c:v>113.9</c:v>
                </c:pt>
                <c:pt idx="3">
                  <c:v>102.9</c:v>
                </c:pt>
                <c:pt idx="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2-4948-892C-31F2AF80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C6C-4C64-9BC4-E1E7976B5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C-4C64-9BC4-E1E7976B5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76-4F8C-85B7-1A77B6D6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6-4F8C-85B7-1A77B6D6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3.6</c:v>
                </c:pt>
                <c:pt idx="1">
                  <c:v>2.1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6-4577-9970-9438FDCC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6.1</c:v>
                </c:pt>
                <c:pt idx="1">
                  <c:v>5.6</c:v>
                </c:pt>
                <c:pt idx="2">
                  <c:v>3.8</c:v>
                </c:pt>
                <c:pt idx="3">
                  <c:v>3.4</c:v>
                </c:pt>
                <c:pt idx="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6-4577-9970-9438FDCC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91</c:v>
                </c:pt>
                <c:pt idx="1">
                  <c:v>62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0-4328-8F40-D754E592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26</c:v>
                </c:pt>
                <c:pt idx="1">
                  <c:v>26</c:v>
                </c:pt>
                <c:pt idx="2">
                  <c:v>14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328-8F40-D754E5924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</c:v>
                </c:pt>
                <c:pt idx="1">
                  <c:v>60.4</c:v>
                </c:pt>
                <c:pt idx="2">
                  <c:v>54.1</c:v>
                </c:pt>
                <c:pt idx="3">
                  <c:v>59.5</c:v>
                </c:pt>
                <c:pt idx="4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D-44BE-89B3-D73BF2AE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152.30000000000001</c:v>
                </c:pt>
                <c:pt idx="1">
                  <c:v>148.5</c:v>
                </c:pt>
                <c:pt idx="2">
                  <c:v>159.30000000000001</c:v>
                </c:pt>
                <c:pt idx="3">
                  <c:v>160</c:v>
                </c:pt>
                <c:pt idx="4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D-44BE-89B3-D73BF2AEA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32</c:v>
                </c:pt>
                <c:pt idx="1">
                  <c:v>30.7</c:v>
                </c:pt>
                <c:pt idx="2">
                  <c:v>17</c:v>
                </c:pt>
                <c:pt idx="3">
                  <c:v>37.9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E-456D-B23E-E1CC8A77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36.1</c:v>
                </c:pt>
                <c:pt idx="1">
                  <c:v>33.9</c:v>
                </c:pt>
                <c:pt idx="2">
                  <c:v>26.5</c:v>
                </c:pt>
                <c:pt idx="3">
                  <c:v>43.5</c:v>
                </c:pt>
                <c:pt idx="4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E-456D-B23E-E1CC8A77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30173</c:v>
                </c:pt>
                <c:pt idx="1">
                  <c:v>24557</c:v>
                </c:pt>
                <c:pt idx="2">
                  <c:v>11239</c:v>
                </c:pt>
                <c:pt idx="3">
                  <c:v>22446</c:v>
                </c:pt>
                <c:pt idx="4">
                  <c:v>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6-4F1E-812E-80852732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22959</c:v>
                </c:pt>
                <c:pt idx="1">
                  <c:v>22148</c:v>
                </c:pt>
                <c:pt idx="2">
                  <c:v>24086</c:v>
                </c:pt>
                <c:pt idx="3">
                  <c:v>26025</c:v>
                </c:pt>
                <c:pt idx="4">
                  <c:v>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6-4F1E-812E-808527326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50" zoomScaleNormal="5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香川県　香川県玉藻町駐車場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17036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135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7" t="str">
        <f>データ!$B$11</f>
        <v>H27</v>
      </c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 t="str">
        <f>データ!$C$11</f>
        <v>H28</v>
      </c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 t="str">
        <f>データ!$D$11</f>
        <v>H29</v>
      </c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 t="str">
        <f>データ!$E$11</f>
        <v>H30</v>
      </c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 t="str">
        <f>データ!$F$11</f>
        <v>R01</v>
      </c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7" t="str">
        <f>データ!$B$11</f>
        <v>H27</v>
      </c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 t="str">
        <f>データ!$C$11</f>
        <v>H28</v>
      </c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 t="str">
        <f>データ!$D$11</f>
        <v>H29</v>
      </c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 t="str">
        <f>データ!$E$11</f>
        <v>H30</v>
      </c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 t="str">
        <f>データ!$F$11</f>
        <v>R01</v>
      </c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7" t="str">
        <f>データ!$B$11</f>
        <v>H27</v>
      </c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 t="str">
        <f>データ!$C$11</f>
        <v>H28</v>
      </c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 t="str">
        <f>データ!$D$11</f>
        <v>H29</v>
      </c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 t="str">
        <f>データ!$E$11</f>
        <v>H30</v>
      </c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 t="str">
        <f>データ!$F$11</f>
        <v>R01</v>
      </c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8" t="s">
        <v>27</v>
      </c>
      <c r="K31" s="119"/>
      <c r="L31" s="119"/>
      <c r="M31" s="119"/>
      <c r="N31" s="119"/>
      <c r="O31" s="119"/>
      <c r="P31" s="119"/>
      <c r="Q31" s="119"/>
      <c r="R31" s="119"/>
      <c r="S31" s="119"/>
      <c r="T31" s="120"/>
      <c r="U31" s="121">
        <f>データ!Y7</f>
        <v>32.4</v>
      </c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>
        <f>データ!Z7</f>
        <v>30.1</v>
      </c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>
        <f>データ!AA7</f>
        <v>30.8</v>
      </c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>
        <f>データ!AB7</f>
        <v>161.1</v>
      </c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>
        <f>データ!AC7</f>
        <v>112.5</v>
      </c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8" t="s">
        <v>27</v>
      </c>
      <c r="EB31" s="119"/>
      <c r="EC31" s="119"/>
      <c r="ED31" s="119"/>
      <c r="EE31" s="119"/>
      <c r="EF31" s="119"/>
      <c r="EG31" s="119"/>
      <c r="EH31" s="119"/>
      <c r="EI31" s="119"/>
      <c r="EJ31" s="119"/>
      <c r="EK31" s="120"/>
      <c r="EL31" s="121">
        <f>データ!AJ7</f>
        <v>3.6</v>
      </c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>
        <f>データ!AK7</f>
        <v>2.1</v>
      </c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>
        <f>データ!AL7</f>
        <v>0.9</v>
      </c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>
        <f>データ!AM7</f>
        <v>0</v>
      </c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>
        <f>データ!AN7</f>
        <v>0</v>
      </c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8" t="s">
        <v>27</v>
      </c>
      <c r="IS31" s="119"/>
      <c r="IT31" s="119"/>
      <c r="IU31" s="119"/>
      <c r="IV31" s="119"/>
      <c r="IW31" s="119"/>
      <c r="IX31" s="119"/>
      <c r="IY31" s="119"/>
      <c r="IZ31" s="119"/>
      <c r="JA31" s="119"/>
      <c r="JB31" s="120"/>
      <c r="JC31" s="122">
        <f>データ!DK7</f>
        <v>67</v>
      </c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4"/>
      <c r="JV31" s="122">
        <f>データ!DL7</f>
        <v>60.4</v>
      </c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4"/>
      <c r="KO31" s="122">
        <f>データ!DM7</f>
        <v>54.1</v>
      </c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4"/>
      <c r="LH31" s="122">
        <f>データ!DN7</f>
        <v>59.5</v>
      </c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4"/>
      <c r="MA31" s="122">
        <f>データ!DO7</f>
        <v>52.3</v>
      </c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4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8" t="s">
        <v>29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21">
        <f>データ!AD7</f>
        <v>176.4</v>
      </c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>
        <f>データ!AE7</f>
        <v>172.5</v>
      </c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>
        <f>データ!AF7</f>
        <v>198.5</v>
      </c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>
        <f>データ!AG7</f>
        <v>220.9</v>
      </c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>
        <f>データ!AH7</f>
        <v>227.5</v>
      </c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8" t="s">
        <v>29</v>
      </c>
      <c r="EB32" s="119"/>
      <c r="EC32" s="119"/>
      <c r="ED32" s="119"/>
      <c r="EE32" s="119"/>
      <c r="EF32" s="119"/>
      <c r="EG32" s="119"/>
      <c r="EH32" s="119"/>
      <c r="EI32" s="119"/>
      <c r="EJ32" s="119"/>
      <c r="EK32" s="120"/>
      <c r="EL32" s="121">
        <f>データ!AO7</f>
        <v>6.1</v>
      </c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>
        <f>データ!AP7</f>
        <v>5.6</v>
      </c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>
        <f>データ!AQ7</f>
        <v>3.8</v>
      </c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>
        <f>データ!AR7</f>
        <v>3.4</v>
      </c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>
        <f>データ!AS7</f>
        <v>1.7</v>
      </c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8" t="s">
        <v>29</v>
      </c>
      <c r="IS32" s="119"/>
      <c r="IT32" s="119"/>
      <c r="IU32" s="119"/>
      <c r="IV32" s="119"/>
      <c r="IW32" s="119"/>
      <c r="IX32" s="119"/>
      <c r="IY32" s="119"/>
      <c r="IZ32" s="119"/>
      <c r="JA32" s="119"/>
      <c r="JB32" s="120"/>
      <c r="JC32" s="122">
        <f>データ!DP7</f>
        <v>152.30000000000001</v>
      </c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4"/>
      <c r="JV32" s="122">
        <f>データ!DQ7</f>
        <v>148.5</v>
      </c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4"/>
      <c r="KO32" s="122">
        <f>データ!DR7</f>
        <v>159.30000000000001</v>
      </c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4"/>
      <c r="LH32" s="122">
        <f>データ!DS7</f>
        <v>160</v>
      </c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4"/>
      <c r="MA32" s="122">
        <f>データ!DT7</f>
        <v>164.6</v>
      </c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4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132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7" t="str">
        <f>データ!$B$11</f>
        <v>H27</v>
      </c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 t="str">
        <f>データ!$C$11</f>
        <v>H28</v>
      </c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 t="str">
        <f>データ!$D$11</f>
        <v>H29</v>
      </c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 t="str">
        <f>データ!$E$11</f>
        <v>H30</v>
      </c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 t="str">
        <f>データ!$F$11</f>
        <v>R01</v>
      </c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7" t="str">
        <f>データ!$B$11</f>
        <v>H27</v>
      </c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 t="str">
        <f>データ!$C$11</f>
        <v>H28</v>
      </c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 t="str">
        <f>データ!$D$11</f>
        <v>H29</v>
      </c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 t="str">
        <f>データ!$E$11</f>
        <v>H30</v>
      </c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 t="str">
        <f>データ!$F$11</f>
        <v>R01</v>
      </c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7" t="str">
        <f>データ!$B$11</f>
        <v>H27</v>
      </c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 t="str">
        <f>データ!$C$11</f>
        <v>H28</v>
      </c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 t="str">
        <f>データ!$D$11</f>
        <v>H29</v>
      </c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 t="str">
        <f>データ!$E$11</f>
        <v>H30</v>
      </c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 t="str">
        <f>データ!$F$11</f>
        <v>R01</v>
      </c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8" t="s">
        <v>27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5">
        <f>データ!AU7</f>
        <v>91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62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26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8" t="s">
        <v>27</v>
      </c>
      <c r="EB52" s="119"/>
      <c r="EC52" s="119"/>
      <c r="ED52" s="119"/>
      <c r="EE52" s="119"/>
      <c r="EF52" s="119"/>
      <c r="EG52" s="119"/>
      <c r="EH52" s="119"/>
      <c r="EI52" s="119"/>
      <c r="EJ52" s="119"/>
      <c r="EK52" s="120"/>
      <c r="EL52" s="121">
        <f>データ!BF7</f>
        <v>32</v>
      </c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>
        <f>データ!BG7</f>
        <v>30.7</v>
      </c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>
        <f>データ!BH7</f>
        <v>17</v>
      </c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>
        <f>データ!BI7</f>
        <v>37.9</v>
      </c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>
        <f>データ!BJ7</f>
        <v>3.1</v>
      </c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8" t="s">
        <v>27</v>
      </c>
      <c r="IS52" s="119"/>
      <c r="IT52" s="119"/>
      <c r="IU52" s="119"/>
      <c r="IV52" s="119"/>
      <c r="IW52" s="119"/>
      <c r="IX52" s="119"/>
      <c r="IY52" s="119"/>
      <c r="IZ52" s="119"/>
      <c r="JA52" s="119"/>
      <c r="JB52" s="120"/>
      <c r="JC52" s="125">
        <f>データ!BQ7</f>
        <v>30173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24557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11239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22446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6159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8" t="s">
        <v>29</v>
      </c>
      <c r="K53" s="119"/>
      <c r="L53" s="119"/>
      <c r="M53" s="119"/>
      <c r="N53" s="119"/>
      <c r="O53" s="119"/>
      <c r="P53" s="119"/>
      <c r="Q53" s="119"/>
      <c r="R53" s="119"/>
      <c r="S53" s="119"/>
      <c r="T53" s="120"/>
      <c r="U53" s="125">
        <f>データ!AZ7</f>
        <v>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8" t="s">
        <v>29</v>
      </c>
      <c r="EB53" s="119"/>
      <c r="EC53" s="119"/>
      <c r="ED53" s="119"/>
      <c r="EE53" s="119"/>
      <c r="EF53" s="119"/>
      <c r="EG53" s="119"/>
      <c r="EH53" s="119"/>
      <c r="EI53" s="119"/>
      <c r="EJ53" s="119"/>
      <c r="EK53" s="120"/>
      <c r="EL53" s="121">
        <f>データ!BK7</f>
        <v>36.1</v>
      </c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>
        <f>データ!BL7</f>
        <v>33.9</v>
      </c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>
        <f>データ!BM7</f>
        <v>26.5</v>
      </c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>
        <f>データ!BN7</f>
        <v>43.5</v>
      </c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>
        <f>データ!BO7</f>
        <v>33.4</v>
      </c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8" t="s">
        <v>29</v>
      </c>
      <c r="IS53" s="119"/>
      <c r="IT53" s="119"/>
      <c r="IU53" s="119"/>
      <c r="IV53" s="119"/>
      <c r="IW53" s="119"/>
      <c r="IX53" s="119"/>
      <c r="IY53" s="119"/>
      <c r="IZ53" s="119"/>
      <c r="JA53" s="119"/>
      <c r="JB53" s="120"/>
      <c r="JC53" s="125">
        <f>データ!BV7</f>
        <v>22959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22148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24086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26025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24498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14"/>
      <c r="NE64" s="115"/>
      <c r="NF64" s="115"/>
      <c r="NG64" s="115"/>
      <c r="NH64" s="115"/>
      <c r="NI64" s="115"/>
      <c r="NJ64" s="115"/>
      <c r="NK64" s="115"/>
      <c r="NL64" s="115"/>
      <c r="NM64" s="115"/>
      <c r="NN64" s="115"/>
      <c r="NO64" s="115"/>
      <c r="NP64" s="115"/>
      <c r="NQ64" s="115"/>
      <c r="NR64" s="11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22" t="str">
        <f>データ!CB7</f>
        <v xml:space="preserve"> </v>
      </c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4"/>
      <c r="AG77" s="122" t="str">
        <f>データ!CC7</f>
        <v xml:space="preserve"> </v>
      </c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4"/>
      <c r="AV77" s="122" t="str">
        <f>データ!CD7</f>
        <v xml:space="preserve"> </v>
      </c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4"/>
      <c r="BK77" s="122" t="str">
        <f>データ!CE7</f>
        <v xml:space="preserve"> </v>
      </c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4"/>
      <c r="BZ77" s="122" t="str">
        <f>データ!CF7</f>
        <v xml:space="preserve"> </v>
      </c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4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22" t="str">
        <f>データ!CO7</f>
        <v xml:space="preserve"> </v>
      </c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4"/>
      <c r="HA77" s="122" t="str">
        <f>データ!CP7</f>
        <v xml:space="preserve"> </v>
      </c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4"/>
      <c r="HP77" s="122" t="str">
        <f>データ!CQ7</f>
        <v xml:space="preserve"> </v>
      </c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4"/>
      <c r="IE77" s="122" t="str">
        <f>データ!CR7</f>
        <v xml:space="preserve"> </v>
      </c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4"/>
      <c r="IT77" s="122" t="str">
        <f>データ!CS7</f>
        <v xml:space="preserve"> </v>
      </c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4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22">
        <f>データ!CZ7</f>
        <v>470.3</v>
      </c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4"/>
      <c r="KP77" s="122">
        <f>データ!DA7</f>
        <v>219.7</v>
      </c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4"/>
      <c r="LE77" s="122">
        <f>データ!DB7</f>
        <v>0</v>
      </c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4"/>
      <c r="LT77" s="122">
        <f>データ!DC7</f>
        <v>0</v>
      </c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4"/>
      <c r="MI77" s="122">
        <f>データ!DD7</f>
        <v>0</v>
      </c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4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22" t="str">
        <f>データ!CG7</f>
        <v xml:space="preserve"> </v>
      </c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4"/>
      <c r="AG78" s="122" t="str">
        <f>データ!CH7</f>
        <v xml:space="preserve"> </v>
      </c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4"/>
      <c r="AV78" s="122" t="str">
        <f>データ!CI7</f>
        <v xml:space="preserve"> </v>
      </c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4"/>
      <c r="BK78" s="122" t="str">
        <f>データ!CJ7</f>
        <v xml:space="preserve"> </v>
      </c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4"/>
      <c r="BZ78" s="122" t="str">
        <f>データ!CK7</f>
        <v xml:space="preserve"> </v>
      </c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4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22" t="str">
        <f>データ!CT7</f>
        <v xml:space="preserve"> </v>
      </c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4"/>
      <c r="HA78" s="122" t="str">
        <f>データ!CU7</f>
        <v xml:space="preserve"> </v>
      </c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4"/>
      <c r="HP78" s="122" t="str">
        <f>データ!CV7</f>
        <v xml:space="preserve"> </v>
      </c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4"/>
      <c r="IE78" s="122" t="str">
        <f>データ!CW7</f>
        <v xml:space="preserve"> </v>
      </c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4"/>
      <c r="IT78" s="122" t="str">
        <f>データ!CX7</f>
        <v xml:space="preserve"> </v>
      </c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4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22">
        <f>データ!DE7</f>
        <v>655.5</v>
      </c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4"/>
      <c r="KP78" s="122">
        <f>データ!DF7</f>
        <v>316.8</v>
      </c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4"/>
      <c r="LE78" s="122">
        <f>データ!DG7</f>
        <v>113.9</v>
      </c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4"/>
      <c r="LT78" s="122">
        <f>データ!DH7</f>
        <v>102.9</v>
      </c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4"/>
      <c r="MI78" s="122">
        <f>データ!DI7</f>
        <v>1555</v>
      </c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4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14"/>
      <c r="NE82" s="115"/>
      <c r="NF82" s="115"/>
      <c r="NG82" s="115"/>
      <c r="NH82" s="115"/>
      <c r="NI82" s="115"/>
      <c r="NJ82" s="115"/>
      <c r="NK82" s="115"/>
      <c r="NL82" s="115"/>
      <c r="NM82" s="115"/>
      <c r="NN82" s="115"/>
      <c r="NO82" s="115"/>
      <c r="NP82" s="115"/>
      <c r="NQ82" s="115"/>
      <c r="NR82" s="11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P1" workbookViewId="0">
      <selection activeCell="BT13" sqref="BT13"/>
    </sheetView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101</v>
      </c>
      <c r="AV5" s="59" t="s">
        <v>100</v>
      </c>
      <c r="AW5" s="59" t="s">
        <v>102</v>
      </c>
      <c r="AX5" s="59" t="s">
        <v>103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101</v>
      </c>
      <c r="BG5" s="59" t="s">
        <v>105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101</v>
      </c>
      <c r="BR5" s="59" t="s">
        <v>90</v>
      </c>
      <c r="BS5" s="59" t="s">
        <v>106</v>
      </c>
      <c r="BT5" s="59" t="s">
        <v>92</v>
      </c>
      <c r="BU5" s="59" t="s">
        <v>107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108</v>
      </c>
      <c r="CC5" s="59" t="s">
        <v>100</v>
      </c>
      <c r="CD5" s="59" t="s">
        <v>106</v>
      </c>
      <c r="CE5" s="59" t="s">
        <v>92</v>
      </c>
      <c r="CF5" s="59" t="s">
        <v>104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101</v>
      </c>
      <c r="CP5" s="59" t="s">
        <v>100</v>
      </c>
      <c r="CQ5" s="59" t="s">
        <v>102</v>
      </c>
      <c r="CR5" s="59" t="s">
        <v>109</v>
      </c>
      <c r="CS5" s="59" t="s">
        <v>104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101</v>
      </c>
      <c r="DA5" s="59" t="s">
        <v>100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105</v>
      </c>
      <c r="DM5" s="59" t="s">
        <v>91</v>
      </c>
      <c r="DN5" s="59" t="s">
        <v>103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110</v>
      </c>
      <c r="B6" s="60">
        <f>B8</f>
        <v>2019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香川県</v>
      </c>
      <c r="I6" s="60" t="str">
        <f t="shared" si="1"/>
        <v>香川県玉藻町駐車場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22</v>
      </c>
      <c r="S6" s="62" t="str">
        <f t="shared" si="1"/>
        <v>公共施設</v>
      </c>
      <c r="T6" s="62" t="str">
        <f t="shared" si="1"/>
        <v>無</v>
      </c>
      <c r="U6" s="63">
        <f t="shared" si="1"/>
        <v>17036</v>
      </c>
      <c r="V6" s="63">
        <f t="shared" si="1"/>
        <v>333</v>
      </c>
      <c r="W6" s="63">
        <f t="shared" si="1"/>
        <v>240</v>
      </c>
      <c r="X6" s="62" t="str">
        <f t="shared" si="1"/>
        <v>代行制</v>
      </c>
      <c r="Y6" s="64">
        <f>IF(Y8="-",NA(),Y8)</f>
        <v>32.4</v>
      </c>
      <c r="Z6" s="64">
        <f t="shared" ref="Z6:AH6" si="2">IF(Z8="-",NA(),Z8)</f>
        <v>30.1</v>
      </c>
      <c r="AA6" s="64">
        <f t="shared" si="2"/>
        <v>30.8</v>
      </c>
      <c r="AB6" s="64">
        <f t="shared" si="2"/>
        <v>161.1</v>
      </c>
      <c r="AC6" s="64">
        <f t="shared" si="2"/>
        <v>112.5</v>
      </c>
      <c r="AD6" s="64">
        <f t="shared" si="2"/>
        <v>176.4</v>
      </c>
      <c r="AE6" s="64">
        <f t="shared" si="2"/>
        <v>172.5</v>
      </c>
      <c r="AF6" s="64">
        <f t="shared" si="2"/>
        <v>198.5</v>
      </c>
      <c r="AG6" s="64">
        <f t="shared" si="2"/>
        <v>220.9</v>
      </c>
      <c r="AH6" s="64">
        <f t="shared" si="2"/>
        <v>227.5</v>
      </c>
      <c r="AI6" s="61" t="str">
        <f>IF(AI8="-","",IF(AI8="-","【-】","【"&amp;SUBSTITUTE(TEXT(AI8,"#,##0.0"),"-","△")&amp;"】"))</f>
        <v>【619.1】</v>
      </c>
      <c r="AJ6" s="64">
        <f>IF(AJ8="-",NA(),AJ8)</f>
        <v>3.6</v>
      </c>
      <c r="AK6" s="64">
        <f t="shared" ref="AK6:AS6" si="3">IF(AK8="-",NA(),AK8)</f>
        <v>2.1</v>
      </c>
      <c r="AL6" s="64">
        <f t="shared" si="3"/>
        <v>0.9</v>
      </c>
      <c r="AM6" s="64">
        <f t="shared" si="3"/>
        <v>0</v>
      </c>
      <c r="AN6" s="64">
        <f t="shared" si="3"/>
        <v>0</v>
      </c>
      <c r="AO6" s="64">
        <f t="shared" si="3"/>
        <v>6.1</v>
      </c>
      <c r="AP6" s="64">
        <f t="shared" si="3"/>
        <v>5.6</v>
      </c>
      <c r="AQ6" s="64">
        <f t="shared" si="3"/>
        <v>3.8</v>
      </c>
      <c r="AR6" s="64">
        <f t="shared" si="3"/>
        <v>3.4</v>
      </c>
      <c r="AS6" s="64">
        <f t="shared" si="3"/>
        <v>1.7</v>
      </c>
      <c r="AT6" s="61" t="str">
        <f>IF(AT8="-","",IF(AT8="-","【-】","【"&amp;SUBSTITUTE(TEXT(AT8,"#,##0.0"),"-","△")&amp;"】"))</f>
        <v>【2.3】</v>
      </c>
      <c r="AU6" s="65">
        <f>IF(AU8="-",NA(),AU8)</f>
        <v>91</v>
      </c>
      <c r="AV6" s="65">
        <f t="shared" ref="AV6:BD6" si="4">IF(AV8="-",NA(),AV8)</f>
        <v>62</v>
      </c>
      <c r="AW6" s="65">
        <f t="shared" si="4"/>
        <v>26</v>
      </c>
      <c r="AX6" s="65">
        <f t="shared" si="4"/>
        <v>0</v>
      </c>
      <c r="AY6" s="65">
        <f t="shared" si="4"/>
        <v>0</v>
      </c>
      <c r="AZ6" s="65">
        <f t="shared" si="4"/>
        <v>26</v>
      </c>
      <c r="BA6" s="65">
        <f t="shared" si="4"/>
        <v>26</v>
      </c>
      <c r="BB6" s="65">
        <f t="shared" si="4"/>
        <v>14</v>
      </c>
      <c r="BC6" s="65">
        <f t="shared" si="4"/>
        <v>10</v>
      </c>
      <c r="BD6" s="65">
        <f t="shared" si="4"/>
        <v>7</v>
      </c>
      <c r="BE6" s="63" t="str">
        <f>IF(BE8="-","",IF(BE8="-","【-】","【"&amp;SUBSTITUTE(TEXT(BE8,"#,##0"),"-","△")&amp;"】"))</f>
        <v>【17】</v>
      </c>
      <c r="BF6" s="64">
        <f>IF(BF8="-",NA(),BF8)</f>
        <v>32</v>
      </c>
      <c r="BG6" s="64">
        <f t="shared" ref="BG6:BO6" si="5">IF(BG8="-",NA(),BG8)</f>
        <v>30.7</v>
      </c>
      <c r="BH6" s="64">
        <f t="shared" si="5"/>
        <v>17</v>
      </c>
      <c r="BI6" s="64">
        <f t="shared" si="5"/>
        <v>37.9</v>
      </c>
      <c r="BJ6" s="64">
        <f t="shared" si="5"/>
        <v>3.1</v>
      </c>
      <c r="BK6" s="64">
        <f t="shared" si="5"/>
        <v>36.1</v>
      </c>
      <c r="BL6" s="64">
        <f t="shared" si="5"/>
        <v>33.9</v>
      </c>
      <c r="BM6" s="64">
        <f t="shared" si="5"/>
        <v>26.5</v>
      </c>
      <c r="BN6" s="64">
        <f t="shared" si="5"/>
        <v>43.5</v>
      </c>
      <c r="BO6" s="64">
        <f t="shared" si="5"/>
        <v>33.4</v>
      </c>
      <c r="BP6" s="61" t="str">
        <f>IF(BP8="-","",IF(BP8="-","【-】","【"&amp;SUBSTITUTE(TEXT(BP8,"#,##0.0"),"-","△")&amp;"】"))</f>
        <v>【20.8】</v>
      </c>
      <c r="BQ6" s="65">
        <f>IF(BQ8="-",NA(),BQ8)</f>
        <v>30173</v>
      </c>
      <c r="BR6" s="65">
        <f t="shared" ref="BR6:BZ6" si="6">IF(BR8="-",NA(),BR8)</f>
        <v>24557</v>
      </c>
      <c r="BS6" s="65">
        <f t="shared" si="6"/>
        <v>11239</v>
      </c>
      <c r="BT6" s="65">
        <f t="shared" si="6"/>
        <v>22446</v>
      </c>
      <c r="BU6" s="65">
        <f t="shared" si="6"/>
        <v>6159</v>
      </c>
      <c r="BV6" s="65">
        <f t="shared" si="6"/>
        <v>22959</v>
      </c>
      <c r="BW6" s="65">
        <f t="shared" si="6"/>
        <v>22148</v>
      </c>
      <c r="BX6" s="65">
        <f t="shared" si="6"/>
        <v>24086</v>
      </c>
      <c r="BY6" s="65">
        <f t="shared" si="6"/>
        <v>26025</v>
      </c>
      <c r="BZ6" s="65">
        <f t="shared" si="6"/>
        <v>24498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470.3</v>
      </c>
      <c r="DA6" s="64">
        <f t="shared" ref="DA6:DI6" si="8">IF(DA8="-",NA(),DA8)</f>
        <v>219.7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655.5</v>
      </c>
      <c r="DF6" s="64">
        <f t="shared" si="8"/>
        <v>316.8</v>
      </c>
      <c r="DG6" s="64">
        <f t="shared" si="8"/>
        <v>113.9</v>
      </c>
      <c r="DH6" s="64">
        <f t="shared" si="8"/>
        <v>102.9</v>
      </c>
      <c r="DI6" s="64">
        <f t="shared" si="8"/>
        <v>1555</v>
      </c>
      <c r="DJ6" s="61" t="str">
        <f>IF(DJ8="-","",IF(DJ8="-","【-】","【"&amp;SUBSTITUTE(TEXT(DJ8,"#,##0.0"),"-","△")&amp;"】"))</f>
        <v>【425.4】</v>
      </c>
      <c r="DK6" s="64">
        <f>IF(DK8="-",NA(),DK8)</f>
        <v>67</v>
      </c>
      <c r="DL6" s="64">
        <f t="shared" ref="DL6:DT6" si="9">IF(DL8="-",NA(),DL8)</f>
        <v>60.4</v>
      </c>
      <c r="DM6" s="64">
        <f t="shared" si="9"/>
        <v>54.1</v>
      </c>
      <c r="DN6" s="64">
        <f t="shared" si="9"/>
        <v>59.5</v>
      </c>
      <c r="DO6" s="64">
        <f t="shared" si="9"/>
        <v>52.3</v>
      </c>
      <c r="DP6" s="64">
        <f t="shared" si="9"/>
        <v>152.30000000000001</v>
      </c>
      <c r="DQ6" s="64">
        <f t="shared" si="9"/>
        <v>148.5</v>
      </c>
      <c r="DR6" s="64">
        <f t="shared" si="9"/>
        <v>159.30000000000001</v>
      </c>
      <c r="DS6" s="64">
        <f t="shared" si="9"/>
        <v>160</v>
      </c>
      <c r="DT6" s="64">
        <f t="shared" si="9"/>
        <v>164.6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2">
      <c r="A7" s="49" t="s">
        <v>112</v>
      </c>
      <c r="B7" s="60">
        <f t="shared" ref="B7:X7" si="10">B8</f>
        <v>2019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香川県</v>
      </c>
      <c r="I7" s="60" t="str">
        <f t="shared" si="10"/>
        <v>香川県玉藻町駐車場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17036</v>
      </c>
      <c r="V7" s="63">
        <f t="shared" si="10"/>
        <v>333</v>
      </c>
      <c r="W7" s="63">
        <f t="shared" si="10"/>
        <v>240</v>
      </c>
      <c r="X7" s="62" t="str">
        <f t="shared" si="10"/>
        <v>代行制</v>
      </c>
      <c r="Y7" s="64">
        <f>Y8</f>
        <v>32.4</v>
      </c>
      <c r="Z7" s="64">
        <f t="shared" ref="Z7:AH7" si="11">Z8</f>
        <v>30.1</v>
      </c>
      <c r="AA7" s="64">
        <f t="shared" si="11"/>
        <v>30.8</v>
      </c>
      <c r="AB7" s="64">
        <f t="shared" si="11"/>
        <v>161.1</v>
      </c>
      <c r="AC7" s="64">
        <f t="shared" si="11"/>
        <v>112.5</v>
      </c>
      <c r="AD7" s="64">
        <f t="shared" si="11"/>
        <v>176.4</v>
      </c>
      <c r="AE7" s="64">
        <f t="shared" si="11"/>
        <v>172.5</v>
      </c>
      <c r="AF7" s="64">
        <f t="shared" si="11"/>
        <v>198.5</v>
      </c>
      <c r="AG7" s="64">
        <f t="shared" si="11"/>
        <v>220.9</v>
      </c>
      <c r="AH7" s="64">
        <f t="shared" si="11"/>
        <v>227.5</v>
      </c>
      <c r="AI7" s="61"/>
      <c r="AJ7" s="64">
        <f>AJ8</f>
        <v>3.6</v>
      </c>
      <c r="AK7" s="64">
        <f t="shared" ref="AK7:AS7" si="12">AK8</f>
        <v>2.1</v>
      </c>
      <c r="AL7" s="64">
        <f t="shared" si="12"/>
        <v>0.9</v>
      </c>
      <c r="AM7" s="64">
        <f t="shared" si="12"/>
        <v>0</v>
      </c>
      <c r="AN7" s="64">
        <f t="shared" si="12"/>
        <v>0</v>
      </c>
      <c r="AO7" s="64">
        <f t="shared" si="12"/>
        <v>6.1</v>
      </c>
      <c r="AP7" s="64">
        <f t="shared" si="12"/>
        <v>5.6</v>
      </c>
      <c r="AQ7" s="64">
        <f t="shared" si="12"/>
        <v>3.8</v>
      </c>
      <c r="AR7" s="64">
        <f t="shared" si="12"/>
        <v>3.4</v>
      </c>
      <c r="AS7" s="64">
        <f t="shared" si="12"/>
        <v>1.7</v>
      </c>
      <c r="AT7" s="61"/>
      <c r="AU7" s="65">
        <f>AU8</f>
        <v>91</v>
      </c>
      <c r="AV7" s="65">
        <f t="shared" ref="AV7:BD7" si="13">AV8</f>
        <v>62</v>
      </c>
      <c r="AW7" s="65">
        <f t="shared" si="13"/>
        <v>26</v>
      </c>
      <c r="AX7" s="65">
        <f t="shared" si="13"/>
        <v>0</v>
      </c>
      <c r="AY7" s="65">
        <f t="shared" si="13"/>
        <v>0</v>
      </c>
      <c r="AZ7" s="65">
        <f t="shared" si="13"/>
        <v>26</v>
      </c>
      <c r="BA7" s="65">
        <f t="shared" si="13"/>
        <v>26</v>
      </c>
      <c r="BB7" s="65">
        <f t="shared" si="13"/>
        <v>14</v>
      </c>
      <c r="BC7" s="65">
        <f t="shared" si="13"/>
        <v>10</v>
      </c>
      <c r="BD7" s="65">
        <f t="shared" si="13"/>
        <v>7</v>
      </c>
      <c r="BE7" s="63"/>
      <c r="BF7" s="64">
        <f>BF8</f>
        <v>32</v>
      </c>
      <c r="BG7" s="64">
        <f t="shared" ref="BG7:BO7" si="14">BG8</f>
        <v>30.7</v>
      </c>
      <c r="BH7" s="64">
        <f t="shared" si="14"/>
        <v>17</v>
      </c>
      <c r="BI7" s="64">
        <f t="shared" si="14"/>
        <v>37.9</v>
      </c>
      <c r="BJ7" s="64">
        <f t="shared" si="14"/>
        <v>3.1</v>
      </c>
      <c r="BK7" s="64">
        <f t="shared" si="14"/>
        <v>36.1</v>
      </c>
      <c r="BL7" s="64">
        <f t="shared" si="14"/>
        <v>33.9</v>
      </c>
      <c r="BM7" s="64">
        <f t="shared" si="14"/>
        <v>26.5</v>
      </c>
      <c r="BN7" s="64">
        <f t="shared" si="14"/>
        <v>43.5</v>
      </c>
      <c r="BO7" s="64">
        <f t="shared" si="14"/>
        <v>33.4</v>
      </c>
      <c r="BP7" s="61"/>
      <c r="BQ7" s="65">
        <f>BQ8</f>
        <v>30173</v>
      </c>
      <c r="BR7" s="65">
        <f t="shared" ref="BR7:BZ7" si="15">BR8</f>
        <v>24557</v>
      </c>
      <c r="BS7" s="65">
        <f t="shared" si="15"/>
        <v>11239</v>
      </c>
      <c r="BT7" s="65">
        <f t="shared" si="15"/>
        <v>22446</v>
      </c>
      <c r="BU7" s="65">
        <f t="shared" si="15"/>
        <v>6159</v>
      </c>
      <c r="BV7" s="65">
        <f t="shared" si="15"/>
        <v>22959</v>
      </c>
      <c r="BW7" s="65">
        <f t="shared" si="15"/>
        <v>22148</v>
      </c>
      <c r="BX7" s="65">
        <f t="shared" si="15"/>
        <v>24086</v>
      </c>
      <c r="BY7" s="65">
        <f t="shared" si="15"/>
        <v>26025</v>
      </c>
      <c r="BZ7" s="65">
        <f t="shared" si="15"/>
        <v>24498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470.3</v>
      </c>
      <c r="DA7" s="64">
        <f t="shared" ref="DA7:DI7" si="16">DA8</f>
        <v>219.7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655.5</v>
      </c>
      <c r="DF7" s="64">
        <f t="shared" si="16"/>
        <v>316.8</v>
      </c>
      <c r="DG7" s="64">
        <f t="shared" si="16"/>
        <v>113.9</v>
      </c>
      <c r="DH7" s="64">
        <f t="shared" si="16"/>
        <v>102.9</v>
      </c>
      <c r="DI7" s="64">
        <f t="shared" si="16"/>
        <v>1555</v>
      </c>
      <c r="DJ7" s="61"/>
      <c r="DK7" s="64">
        <f>DK8</f>
        <v>67</v>
      </c>
      <c r="DL7" s="64">
        <f t="shared" ref="DL7:DT7" si="17">DL8</f>
        <v>60.4</v>
      </c>
      <c r="DM7" s="64">
        <f t="shared" si="17"/>
        <v>54.1</v>
      </c>
      <c r="DN7" s="64">
        <f t="shared" si="17"/>
        <v>59.5</v>
      </c>
      <c r="DO7" s="64">
        <f t="shared" si="17"/>
        <v>52.3</v>
      </c>
      <c r="DP7" s="64">
        <f t="shared" si="17"/>
        <v>152.30000000000001</v>
      </c>
      <c r="DQ7" s="64">
        <f t="shared" si="17"/>
        <v>148.5</v>
      </c>
      <c r="DR7" s="64">
        <f t="shared" si="17"/>
        <v>159.30000000000001</v>
      </c>
      <c r="DS7" s="64">
        <f t="shared" si="17"/>
        <v>160</v>
      </c>
      <c r="DT7" s="64">
        <f t="shared" si="17"/>
        <v>164.6</v>
      </c>
      <c r="DU7" s="61"/>
    </row>
    <row r="8" spans="1:125" s="66" customFormat="1" x14ac:dyDescent="0.2">
      <c r="A8" s="49"/>
      <c r="B8" s="67">
        <v>2019</v>
      </c>
      <c r="C8" s="67">
        <v>370002</v>
      </c>
      <c r="D8" s="67">
        <v>47</v>
      </c>
      <c r="E8" s="67">
        <v>14</v>
      </c>
      <c r="F8" s="67">
        <v>0</v>
      </c>
      <c r="G8" s="67">
        <v>2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22</v>
      </c>
      <c r="S8" s="69" t="s">
        <v>124</v>
      </c>
      <c r="T8" s="69" t="s">
        <v>125</v>
      </c>
      <c r="U8" s="70">
        <v>17036</v>
      </c>
      <c r="V8" s="70">
        <v>333</v>
      </c>
      <c r="W8" s="70">
        <v>240</v>
      </c>
      <c r="X8" s="69" t="s">
        <v>126</v>
      </c>
      <c r="Y8" s="71">
        <v>32.4</v>
      </c>
      <c r="Z8" s="71">
        <v>30.1</v>
      </c>
      <c r="AA8" s="71">
        <v>30.8</v>
      </c>
      <c r="AB8" s="71">
        <v>161.1</v>
      </c>
      <c r="AC8" s="71">
        <v>112.5</v>
      </c>
      <c r="AD8" s="71">
        <v>176.4</v>
      </c>
      <c r="AE8" s="71">
        <v>172.5</v>
      </c>
      <c r="AF8" s="71">
        <v>198.5</v>
      </c>
      <c r="AG8" s="71">
        <v>220.9</v>
      </c>
      <c r="AH8" s="71">
        <v>227.5</v>
      </c>
      <c r="AI8" s="68">
        <v>619.1</v>
      </c>
      <c r="AJ8" s="71">
        <v>3.6</v>
      </c>
      <c r="AK8" s="71">
        <v>2.1</v>
      </c>
      <c r="AL8" s="71">
        <v>0.9</v>
      </c>
      <c r="AM8" s="71">
        <v>0</v>
      </c>
      <c r="AN8" s="71">
        <v>0</v>
      </c>
      <c r="AO8" s="71">
        <v>6.1</v>
      </c>
      <c r="AP8" s="71">
        <v>5.6</v>
      </c>
      <c r="AQ8" s="71">
        <v>3.8</v>
      </c>
      <c r="AR8" s="71">
        <v>3.4</v>
      </c>
      <c r="AS8" s="71">
        <v>1.7</v>
      </c>
      <c r="AT8" s="68">
        <v>2.2999999999999998</v>
      </c>
      <c r="AU8" s="72">
        <v>91</v>
      </c>
      <c r="AV8" s="72">
        <v>62</v>
      </c>
      <c r="AW8" s="72">
        <v>26</v>
      </c>
      <c r="AX8" s="72">
        <v>0</v>
      </c>
      <c r="AY8" s="72">
        <v>0</v>
      </c>
      <c r="AZ8" s="72">
        <v>26</v>
      </c>
      <c r="BA8" s="72">
        <v>26</v>
      </c>
      <c r="BB8" s="72">
        <v>14</v>
      </c>
      <c r="BC8" s="72">
        <v>10</v>
      </c>
      <c r="BD8" s="72">
        <v>7</v>
      </c>
      <c r="BE8" s="72">
        <v>17</v>
      </c>
      <c r="BF8" s="71">
        <v>32</v>
      </c>
      <c r="BG8" s="71">
        <v>30.7</v>
      </c>
      <c r="BH8" s="71">
        <v>17</v>
      </c>
      <c r="BI8" s="71">
        <v>37.9</v>
      </c>
      <c r="BJ8" s="71">
        <v>3.1</v>
      </c>
      <c r="BK8" s="71">
        <v>36.1</v>
      </c>
      <c r="BL8" s="71">
        <v>33.9</v>
      </c>
      <c r="BM8" s="71">
        <v>26.5</v>
      </c>
      <c r="BN8" s="71">
        <v>43.5</v>
      </c>
      <c r="BO8" s="71">
        <v>33.4</v>
      </c>
      <c r="BP8" s="68">
        <v>20.8</v>
      </c>
      <c r="BQ8" s="72">
        <v>30173</v>
      </c>
      <c r="BR8" s="72">
        <v>24557</v>
      </c>
      <c r="BS8" s="72">
        <v>11239</v>
      </c>
      <c r="BT8" s="73">
        <v>22446</v>
      </c>
      <c r="BU8" s="73">
        <v>6159</v>
      </c>
      <c r="BV8" s="72">
        <v>22959</v>
      </c>
      <c r="BW8" s="72">
        <v>22148</v>
      </c>
      <c r="BX8" s="72">
        <v>24086</v>
      </c>
      <c r="BY8" s="72">
        <v>26025</v>
      </c>
      <c r="BZ8" s="72">
        <v>24498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470.3</v>
      </c>
      <c r="DA8" s="71">
        <v>219.7</v>
      </c>
      <c r="DB8" s="71">
        <v>0</v>
      </c>
      <c r="DC8" s="71">
        <v>0</v>
      </c>
      <c r="DD8" s="71">
        <v>0</v>
      </c>
      <c r="DE8" s="71">
        <v>655.5</v>
      </c>
      <c r="DF8" s="71">
        <v>316.8</v>
      </c>
      <c r="DG8" s="71">
        <v>113.9</v>
      </c>
      <c r="DH8" s="71">
        <v>102.9</v>
      </c>
      <c r="DI8" s="71">
        <v>1555</v>
      </c>
      <c r="DJ8" s="68">
        <v>425.4</v>
      </c>
      <c r="DK8" s="71">
        <v>67</v>
      </c>
      <c r="DL8" s="71">
        <v>60.4</v>
      </c>
      <c r="DM8" s="71">
        <v>54.1</v>
      </c>
      <c r="DN8" s="71">
        <v>59.5</v>
      </c>
      <c r="DO8" s="71">
        <v>52.3</v>
      </c>
      <c r="DP8" s="71">
        <v>152.30000000000001</v>
      </c>
      <c r="DQ8" s="71">
        <v>148.5</v>
      </c>
      <c r="DR8" s="71">
        <v>159.30000000000001</v>
      </c>
      <c r="DS8" s="71">
        <v>160</v>
      </c>
      <c r="DT8" s="71">
        <v>164.6</v>
      </c>
      <c r="DU8" s="68">
        <v>205.9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丸田　隆史(911849)</cp:lastModifiedBy>
  <cp:lastPrinted>2021-01-30T04:43:00Z</cp:lastPrinted>
  <dcterms:created xsi:type="dcterms:W3CDTF">2020-12-04T03:38:30Z</dcterms:created>
  <dcterms:modified xsi:type="dcterms:W3CDTF">2021-02-02T00:11:56Z</dcterms:modified>
  <cp:category/>
</cp:coreProperties>
</file>