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51.34\s10510\5 交流施設活性化Ｇ\■03　サンポート高松交流拠点施設\よく使うファイル（その他にぎわい・國土以降より）\駐車場■\■公営企業　決算統計\R1年度分\210125経営比較分析\"/>
    </mc:Choice>
  </mc:AlternateContent>
  <workbookProtection workbookAlgorithmName="SHA-512" workbookHashValue="83Swac/cwbxCxAv1dvLEjQJ8AYr4S0hMnKV41U2Kq4wf4Aowjc3QP6cISgn7CJ07GFkMQhLfglZ9FiSmLRvYYQ==" workbookSaltValue="UY2rP73tSwGGNxJmNX8/HA==" workbookSpinCount="100000" lockStructure="1"/>
  <bookViews>
    <workbookView xWindow="0" yWindow="0" windowWidth="19200" windowHeight="697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AV76" i="4"/>
  <c r="KO51" i="4"/>
  <c r="LE76" i="4"/>
  <c r="FX51" i="4"/>
  <c r="KO30" i="4"/>
  <c r="HP76" i="4"/>
  <c r="FX30" i="4"/>
  <c r="JV30" i="4"/>
  <c r="HA76" i="4"/>
  <c r="AN51" i="4"/>
  <c r="FE30" i="4"/>
  <c r="AN30" i="4"/>
  <c r="KP76" i="4"/>
  <c r="AG76" i="4"/>
  <c r="JV51" i="4"/>
  <c r="FE51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<sst xmlns="http://schemas.openxmlformats.org/spreadsheetml/2006/main" count="278" uniqueCount="131">
  <si>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</si>
  <si>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</si>
  <si>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</si>
  <si>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</si>
  <si>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</si>
  <si>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</si>
  <si>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</si>
  <si>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</si>
  <si>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</si>
  <si>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</si>
  <si>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</si>
  <si>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</si>
  <si>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</si>
  <si>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</si>
  <si>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</si>
  <si>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</si>
  <si>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</si>
  <si>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</si>
  <si>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</si>
  <si>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</si>
  <si>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</si>
  <si>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</si>
  <si>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</si>
  <si>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</si>
  <si>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</si>
  <si>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</si>
  <si>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</si>
  <si>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</si>
  <si>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</si>
  <si>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</si>
  <si>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</si>
  <si>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</si>
  <si>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</si>
  <si>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</si>
  <si>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</si>
  <si>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</si>
  <si>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</si>
  <si>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</si>
  <si>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</si>
  <si>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</si>
  <si>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</si>
  <si>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</si>
  <si>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</si>
  <si>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</si>
  <si>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</si>
  <si>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</si>
  <si>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</si>
  <si>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</si>
  <si>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</si>
  <si>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</si>
  <si>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</si>
  <si>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</si>
  <si>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</si>
  <si>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</si>
  <si>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</si>
  <si>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</si>
  <si>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</si>
  <si>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</si>
  <si>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</si>
  <si>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</si>
  <si>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</si>
  <si>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</si>
  <si>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</si>
  <si>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</si>
  <si>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</si>
  <si>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</si>
  <si>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</si>
  <si>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</si>
  <si>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</si>
  <si>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</si>
  <si>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</si>
  <si>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</si>
  <si>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</si>
  <si>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</si>
  <si>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</si>
  <si>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</si>
  <si>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</si>
  <si>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</si>
  <si>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</si>
  <si>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</si>
  <si>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</si>
  <si>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</si>
  <si>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</si>
  <si>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</si>
  <si>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</si>
  <si>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</si>
  <si>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</si>
  <si>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</si>
  <si>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</si>
  <si>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</si>
  <si>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</si>
  <si>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</si>
  <si>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</si>
  <si>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</si>
  <si>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</si>
  <si>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</si>
  <si>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</si>
  <si>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</si>
  <si>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</si>
  <si>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</si>
  <si>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</si>
  <si>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</si>
  <si>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</si>
  <si>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</si>
  <si>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</si>
  <si>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</si>
  <si>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</si>
  <si>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</si>
  <si>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</si>
  <si>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香川県</t>
  </si>
  <si>
    <t>多目的広場地下駐車場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</si>
  <si>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</si>
  <si>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</si>
  <si>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</si>
  <si>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</si>
  <si>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</si>
  <si>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</si>
  <si>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</si>
  <si>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</si>
  <si>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</si>
  <si>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</si>
  <si>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</si>
  <si>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</si>
  <si>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</si>
  <si>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</si>
  <si>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</si>
  <si>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</si>
  <si>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①収益的収支比率については、地方債の償還期間中のため、類似施設平均値を大幅に下回る40％前後で推移している。
②他会計補助金比率については、平成27年度を除き、類似施設平均値を下回っている。
③駐車台数１台当たりの他会計補助金については、平成27年度を除き、類似施設平均値並みで推移している。
④売上高GOP比率については、概ね類似施設平均値を上回る水準で堅調に推移している。
⑤平成27年度のEBITDAについては、消費税の修正申告を行ったことにより、繰入金が増えたため、マイナス数値となっている。</t>
    <phoneticPr fontId="5"/>
  </si>
  <si>
    <t>⑩企業債残高対料金収入比率については、地方債の償還が進んでいるため、漸減傾向にあるものの、以前類似施設平均値を大きく上回っている。</t>
    <phoneticPr fontId="5"/>
  </si>
  <si>
    <t>⑪稼働率については、類似施設平均値は下回るものの、直近３年間は微増傾向にあり、また使用料収入も増加しているため、堅調といえる。</t>
    <phoneticPr fontId="5"/>
  </si>
  <si>
    <t>当該駐車場は、サンポート高松の施設利用者の利便性向上を目的として、シンボルタワー地下駐車場とともに一体的に整備されたものであるため、稼働率や営業収益、その他指標については、サンポート施設（国際会議場やサンポートホール高松等）やシンボルタワーへの来館者の増減に影響を受ける傾向にある。今後は新県立体育館を隣地に整備する計画があり、駐車場の稼働率増加を見込んで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</si>
</sst>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35</c:v>
                </c:pt>
                <c:pt idx="2">
                  <c:v>35</c:v>
                </c:pt>
                <c:pt idx="3">
                  <c:v>36</c:v>
                </c:pt>
                <c:pt idx="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C-48BD-A12C-EB12AED4F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C-48BD-A12C-EB12AED4F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1944.7</c:v>
                </c:pt>
                <c:pt idx="1">
                  <c:v>1653.1</c:v>
                </c:pt>
                <c:pt idx="2">
                  <c:v>1408.7</c:v>
                </c:pt>
                <c:pt idx="3">
                  <c:v>1106.2</c:v>
                </c:pt>
                <c:pt idx="4">
                  <c:v>855.6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D-44FC-B689-371FC2EBE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D-44FC-B689-371FC2EBE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C47-4084-B2BA-B5068ADBD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7-4084-B2BA-B5068ADBD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8F8-47F5-983F-866EA8D9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8-47F5-983F-866EA8D9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5.8</c:v>
                </c:pt>
                <c:pt idx="2">
                  <c:v>5.2</c:v>
                </c:pt>
                <c:pt idx="3">
                  <c:v>4.4000000000000004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A-4D01-8D3B-39E0B7A8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A-4D01-8D3B-39E0B7A8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741</c:v>
                </c:pt>
                <c:pt idx="1">
                  <c:v>144</c:v>
                </c:pt>
                <c:pt idx="2">
                  <c:v>126</c:v>
                </c:pt>
                <c:pt idx="3">
                  <c:v>101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9-4797-BE38-8F928368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9-4797-BE38-8F928368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107.9</c:v>
                </c:pt>
                <c:pt idx="1">
                  <c:v>112.3</c:v>
                </c:pt>
                <c:pt idx="2">
                  <c:v>112.3</c:v>
                </c:pt>
                <c:pt idx="3">
                  <c:v>119.2</c:v>
                </c:pt>
                <c:pt idx="4">
                  <c:v>120.2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1-401F-B70A-67E11EC23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1-401F-B70A-67E11EC23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23.5</c:v>
                </c:pt>
                <c:pt idx="1">
                  <c:v>14.1</c:v>
                </c:pt>
                <c:pt idx="2">
                  <c:v>20.6</c:v>
                </c:pt>
                <c:pt idx="3">
                  <c:v>24.7</c:v>
                </c:pt>
                <c:pt idx="4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0-4F27-8CD5-57B145EA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0-4F27-8CD5-57B145EA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-47048</c:v>
                </c:pt>
                <c:pt idx="1">
                  <c:v>12717</c:v>
                </c:pt>
                <c:pt idx="2">
                  <c:v>18604</c:v>
                </c:pt>
                <c:pt idx="3">
                  <c:v>23646</c:v>
                </c:pt>
                <c:pt idx="4">
                  <c:v>27809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1-488B-BA75-5632ACE17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1-488B-BA75-5632ACE17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Y16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香川県　多目的広場地下駐車場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14056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117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16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302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48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36.299999999999997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24.2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5.8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5.2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4.4000000000000004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3.7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107.9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112.3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112.3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119.2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120.2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741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144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126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101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83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23.5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14.1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20.6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24.7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28.2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-47048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12717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18604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23646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27809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177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145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108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89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36318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37745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35151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21556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18053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1944.7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1653.1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1408.7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1106.2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855.6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R+NnIww2sLH03M767k7qDL6cIl7u5AgQqtbaTcHRshqtNBEPJxA75MQXqbOXjhDpxCqCyyqBOmL2vyPO0qQwQ==" saltValue="noS/B1NBevUSLxReo2qVd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6" t="s">
        <v>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65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66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67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68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69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70</v>
      </c>
      <c r="CN4" s="141" t="s">
        <v>71</v>
      </c>
      <c r="CO4" s="143" t="s">
        <v>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73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101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102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102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103</v>
      </c>
      <c r="CC5" s="59" t="s">
        <v>91</v>
      </c>
      <c r="CD5" s="59" t="s">
        <v>102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42"/>
      <c r="CN5" s="142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101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102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104</v>
      </c>
      <c r="DM5" s="59" t="s">
        <v>102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2">
      <c r="A6" s="49" t="s">
        <v>105</v>
      </c>
      <c r="B6" s="60">
        <f>B8</f>
        <v>2019</v>
      </c>
      <c r="C6" s="60">
        <f t="shared" ref="C6:X6" si="1">C8</f>
        <v>370002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香川県</v>
      </c>
      <c r="I6" s="60" t="str">
        <f t="shared" si="1"/>
        <v>多目的広場地下駐車場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16</v>
      </c>
      <c r="S6" s="62" t="str">
        <f t="shared" si="1"/>
        <v>駅</v>
      </c>
      <c r="T6" s="62" t="str">
        <f t="shared" si="1"/>
        <v>無</v>
      </c>
      <c r="U6" s="63">
        <f t="shared" si="1"/>
        <v>14056</v>
      </c>
      <c r="V6" s="63">
        <f t="shared" si="1"/>
        <v>302</v>
      </c>
      <c r="W6" s="63">
        <f t="shared" si="1"/>
        <v>300</v>
      </c>
      <c r="X6" s="62" t="str">
        <f t="shared" si="1"/>
        <v>代行制</v>
      </c>
      <c r="Y6" s="64">
        <f>IF(Y8="-",NA(),Y8)</f>
        <v>48</v>
      </c>
      <c r="Z6" s="64">
        <f t="shared" ref="Z6:AH6" si="2">IF(Z8="-",NA(),Z8)</f>
        <v>35</v>
      </c>
      <c r="AA6" s="64">
        <f t="shared" si="2"/>
        <v>35</v>
      </c>
      <c r="AB6" s="64">
        <f t="shared" si="2"/>
        <v>36</v>
      </c>
      <c r="AC6" s="64">
        <f t="shared" si="2"/>
        <v>36.299999999999997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24.2</v>
      </c>
      <c r="AK6" s="64">
        <f t="shared" ref="AK6:AS6" si="3">IF(AK8="-",NA(),AK8)</f>
        <v>5.8</v>
      </c>
      <c r="AL6" s="64">
        <f t="shared" si="3"/>
        <v>5.2</v>
      </c>
      <c r="AM6" s="64">
        <f t="shared" si="3"/>
        <v>4.4000000000000004</v>
      </c>
      <c r="AN6" s="64">
        <f t="shared" si="3"/>
        <v>3.7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741</v>
      </c>
      <c r="AV6" s="65">
        <f t="shared" ref="AV6:BD6" si="4">IF(AV8="-",NA(),AV8)</f>
        <v>144</v>
      </c>
      <c r="AW6" s="65">
        <f t="shared" si="4"/>
        <v>126</v>
      </c>
      <c r="AX6" s="65">
        <f t="shared" si="4"/>
        <v>101</v>
      </c>
      <c r="AY6" s="65">
        <f t="shared" si="4"/>
        <v>83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23.5</v>
      </c>
      <c r="BG6" s="64">
        <f t="shared" ref="BG6:BO6" si="5">IF(BG8="-",NA(),BG8)</f>
        <v>14.1</v>
      </c>
      <c r="BH6" s="64">
        <f t="shared" si="5"/>
        <v>20.6</v>
      </c>
      <c r="BI6" s="64">
        <f t="shared" si="5"/>
        <v>24.7</v>
      </c>
      <c r="BJ6" s="64">
        <f t="shared" si="5"/>
        <v>28.2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-47048</v>
      </c>
      <c r="BR6" s="65">
        <f t="shared" ref="BR6:BZ6" si="6">IF(BR8="-",NA(),BR8)</f>
        <v>12717</v>
      </c>
      <c r="BS6" s="65">
        <f t="shared" si="6"/>
        <v>18604</v>
      </c>
      <c r="BT6" s="65">
        <f t="shared" si="6"/>
        <v>23646</v>
      </c>
      <c r="BU6" s="65">
        <f t="shared" si="6"/>
        <v>27809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1944.7</v>
      </c>
      <c r="DA6" s="64">
        <f t="shared" ref="DA6:DI6" si="8">IF(DA8="-",NA(),DA8)</f>
        <v>1653.1</v>
      </c>
      <c r="DB6" s="64">
        <f t="shared" si="8"/>
        <v>1408.7</v>
      </c>
      <c r="DC6" s="64">
        <f t="shared" si="8"/>
        <v>1106.2</v>
      </c>
      <c r="DD6" s="64">
        <f t="shared" si="8"/>
        <v>855.6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107.9</v>
      </c>
      <c r="DL6" s="64">
        <f t="shared" ref="DL6:DT6" si="9">IF(DL8="-",NA(),DL8)</f>
        <v>112.3</v>
      </c>
      <c r="DM6" s="64">
        <f t="shared" si="9"/>
        <v>112.3</v>
      </c>
      <c r="DN6" s="64">
        <f t="shared" si="9"/>
        <v>119.2</v>
      </c>
      <c r="DO6" s="64">
        <f t="shared" si="9"/>
        <v>120.2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107</v>
      </c>
      <c r="B7" s="60">
        <f t="shared" ref="B7:X7" si="10">B8</f>
        <v>2019</v>
      </c>
      <c r="C7" s="60">
        <f t="shared" si="10"/>
        <v>370002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香川県</v>
      </c>
      <c r="I7" s="60" t="str">
        <f t="shared" si="10"/>
        <v>多目的広場地下駐車場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16</v>
      </c>
      <c r="S7" s="62" t="str">
        <f t="shared" si="10"/>
        <v>駅</v>
      </c>
      <c r="T7" s="62" t="str">
        <f t="shared" si="10"/>
        <v>無</v>
      </c>
      <c r="U7" s="63">
        <f t="shared" si="10"/>
        <v>14056</v>
      </c>
      <c r="V7" s="63">
        <f t="shared" si="10"/>
        <v>302</v>
      </c>
      <c r="W7" s="63">
        <f t="shared" si="10"/>
        <v>300</v>
      </c>
      <c r="X7" s="62" t="str">
        <f t="shared" si="10"/>
        <v>代行制</v>
      </c>
      <c r="Y7" s="64">
        <f>Y8</f>
        <v>48</v>
      </c>
      <c r="Z7" s="64">
        <f t="shared" ref="Z7:AH7" si="11">Z8</f>
        <v>35</v>
      </c>
      <c r="AA7" s="64">
        <f t="shared" si="11"/>
        <v>35</v>
      </c>
      <c r="AB7" s="64">
        <f t="shared" si="11"/>
        <v>36</v>
      </c>
      <c r="AC7" s="64">
        <f t="shared" si="11"/>
        <v>36.299999999999997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24.2</v>
      </c>
      <c r="AK7" s="64">
        <f t="shared" ref="AK7:AS7" si="12">AK8</f>
        <v>5.8</v>
      </c>
      <c r="AL7" s="64">
        <f t="shared" si="12"/>
        <v>5.2</v>
      </c>
      <c r="AM7" s="64">
        <f t="shared" si="12"/>
        <v>4.4000000000000004</v>
      </c>
      <c r="AN7" s="64">
        <f t="shared" si="12"/>
        <v>3.7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741</v>
      </c>
      <c r="AV7" s="65">
        <f t="shared" ref="AV7:BD7" si="13">AV8</f>
        <v>144</v>
      </c>
      <c r="AW7" s="65">
        <f t="shared" si="13"/>
        <v>126</v>
      </c>
      <c r="AX7" s="65">
        <f t="shared" si="13"/>
        <v>101</v>
      </c>
      <c r="AY7" s="65">
        <f t="shared" si="13"/>
        <v>83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23.5</v>
      </c>
      <c r="BG7" s="64">
        <f t="shared" ref="BG7:BO7" si="14">BG8</f>
        <v>14.1</v>
      </c>
      <c r="BH7" s="64">
        <f t="shared" si="14"/>
        <v>20.6</v>
      </c>
      <c r="BI7" s="64">
        <f t="shared" si="14"/>
        <v>24.7</v>
      </c>
      <c r="BJ7" s="64">
        <f t="shared" si="14"/>
        <v>28.2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-47048</v>
      </c>
      <c r="BR7" s="65">
        <f t="shared" ref="BR7:BZ7" si="15">BR8</f>
        <v>12717</v>
      </c>
      <c r="BS7" s="65">
        <f t="shared" si="15"/>
        <v>18604</v>
      </c>
      <c r="BT7" s="65">
        <f t="shared" si="15"/>
        <v>23646</v>
      </c>
      <c r="BU7" s="65">
        <f t="shared" si="15"/>
        <v>27809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0</v>
      </c>
      <c r="CN7" s="63">
        <f>CN8</f>
        <v>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1944.7</v>
      </c>
      <c r="DA7" s="64">
        <f t="shared" ref="DA7:DI7" si="16">DA8</f>
        <v>1653.1</v>
      </c>
      <c r="DB7" s="64">
        <f t="shared" si="16"/>
        <v>1408.7</v>
      </c>
      <c r="DC7" s="64">
        <f t="shared" si="16"/>
        <v>1106.2</v>
      </c>
      <c r="DD7" s="64">
        <f t="shared" si="16"/>
        <v>855.6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107.9</v>
      </c>
      <c r="DL7" s="64">
        <f t="shared" ref="DL7:DT7" si="17">DL8</f>
        <v>112.3</v>
      </c>
      <c r="DM7" s="64">
        <f t="shared" si="17"/>
        <v>112.3</v>
      </c>
      <c r="DN7" s="64">
        <f t="shared" si="17"/>
        <v>119.2</v>
      </c>
      <c r="DO7" s="64">
        <f t="shared" si="17"/>
        <v>120.2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2">
      <c r="A8" s="49"/>
      <c r="B8" s="67">
        <v>2019</v>
      </c>
      <c r="C8" s="67">
        <v>370002</v>
      </c>
      <c r="D8" s="67">
        <v>47</v>
      </c>
      <c r="E8" s="67">
        <v>14</v>
      </c>
      <c r="F8" s="67">
        <v>0</v>
      </c>
      <c r="G8" s="67">
        <v>3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16</v>
      </c>
      <c r="S8" s="69" t="s">
        <v>119</v>
      </c>
      <c r="T8" s="69" t="s">
        <v>120</v>
      </c>
      <c r="U8" s="70">
        <v>14056</v>
      </c>
      <c r="V8" s="70">
        <v>302</v>
      </c>
      <c r="W8" s="70">
        <v>300</v>
      </c>
      <c r="X8" s="69" t="s">
        <v>121</v>
      </c>
      <c r="Y8" s="71">
        <v>48</v>
      </c>
      <c r="Z8" s="71">
        <v>35</v>
      </c>
      <c r="AA8" s="71">
        <v>35</v>
      </c>
      <c r="AB8" s="71">
        <v>36</v>
      </c>
      <c r="AC8" s="71">
        <v>36.299999999999997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24.2</v>
      </c>
      <c r="AK8" s="71">
        <v>5.8</v>
      </c>
      <c r="AL8" s="71">
        <v>5.2</v>
      </c>
      <c r="AM8" s="71">
        <v>4.4000000000000004</v>
      </c>
      <c r="AN8" s="71">
        <v>3.7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741</v>
      </c>
      <c r="AV8" s="72">
        <v>144</v>
      </c>
      <c r="AW8" s="72">
        <v>126</v>
      </c>
      <c r="AX8" s="72">
        <v>101</v>
      </c>
      <c r="AY8" s="72">
        <v>83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23.5</v>
      </c>
      <c r="BG8" s="71">
        <v>14.1</v>
      </c>
      <c r="BH8" s="71">
        <v>20.6</v>
      </c>
      <c r="BI8" s="71">
        <v>24.7</v>
      </c>
      <c r="BJ8" s="71">
        <v>28.2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-47048</v>
      </c>
      <c r="BR8" s="72">
        <v>12717</v>
      </c>
      <c r="BS8" s="72">
        <v>18604</v>
      </c>
      <c r="BT8" s="73">
        <v>23646</v>
      </c>
      <c r="BU8" s="73">
        <v>27809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1944.7</v>
      </c>
      <c r="DA8" s="71">
        <v>1653.1</v>
      </c>
      <c r="DB8" s="71">
        <v>1408.7</v>
      </c>
      <c r="DC8" s="71">
        <v>1106.2</v>
      </c>
      <c r="DD8" s="71">
        <v>855.6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107.9</v>
      </c>
      <c r="DL8" s="71">
        <v>112.3</v>
      </c>
      <c r="DM8" s="71">
        <v>112.3</v>
      </c>
      <c r="DN8" s="71">
        <v>119.2</v>
      </c>
      <c r="DO8" s="71">
        <v>120.2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SG10510のC20-1242</cp:lastModifiedBy>
  <cp:lastPrinted>2021-01-25T02:53:55Z</cp:lastPrinted>
  <dcterms:created xsi:type="dcterms:W3CDTF">2020-12-04T03:38:31Z</dcterms:created>
  <dcterms:modified xsi:type="dcterms:W3CDTF">2021-01-25T03:00:49Z</dcterms:modified>
  <cp:category/>
</cp:coreProperties>
</file>