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5-7351\sg10530\10_総務・企画Ｇ\02_高松空港県営駐車場\2020年度(令和２年度)\06_予算課等照会\20210129〆_(未)公営企業に係る経営比較分析表（令和元年度決算）の分析等\"/>
    </mc:Choice>
  </mc:AlternateContent>
  <workbookProtection workbookAlgorithmName="SHA-512" workbookHashValue="q2ruvW3H3UaQ0eZgRX1+5+mQeZQB2gbR2bZ2iooHZ58z4nC8MfxL7770jwTBYTPZGyKKrLRhaICKfu5q0eVMvQ==" workbookSaltValue="eSv1dHh5sYJwnETnu1LV1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LT76" i="4"/>
  <c r="GQ51" i="4"/>
  <c r="LH30" i="4"/>
  <c r="IE76" i="4"/>
  <c r="GQ30" i="4"/>
  <c r="BZ30" i="4"/>
  <c r="BZ51" i="4"/>
  <c r="HP76" i="4"/>
  <c r="BG30" i="4"/>
  <c r="LE76" i="4"/>
  <c r="FX51" i="4"/>
  <c r="FX30" i="4"/>
  <c r="AV76" i="4"/>
  <c r="KO51" i="4"/>
  <c r="BG51" i="4"/>
  <c r="KO30" i="4"/>
  <c r="KP76" i="4"/>
  <c r="JV30" i="4"/>
  <c r="HA76" i="4"/>
  <c r="AN51" i="4"/>
  <c r="FE30" i="4"/>
  <c r="AN30" i="4"/>
  <c r="FE51" i="4"/>
  <c r="JV51" i="4"/>
  <c r="AG76" i="4"/>
  <c r="KA76" i="4"/>
  <c r="EL51" i="4"/>
  <c r="JC30" i="4"/>
  <c r="U30" i="4"/>
  <c r="GL76" i="4"/>
  <c r="U51" i="4"/>
  <c r="EL30" i="4"/>
  <c r="R76" i="4"/>
  <c r="JC51"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<sst xmlns="http://schemas.openxmlformats.org/spreadsheetml/2006/main" count="278" uniqueCount="137">
  <si>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</si>
  <si>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</si>
  <si>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</si>
  <si>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</si>
  <si>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</si>
  <si>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</si>
  <si>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</si>
  <si>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</si>
  <si>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</si>
  <si>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</si>
  <si>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</si>
  <si>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</si>
  <si>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</si>
  <si>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</si>
  <si>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</si>
  <si>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</si>
  <si>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</si>
  <si>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</si>
  <si>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</si>
  <si>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</si>
  <si>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</si>
  <si>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</si>
  <si>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</si>
  <si>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</si>
  <si>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</si>
  <si>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</si>
  <si>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</si>
  <si>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</si>
  <si>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</si>
  <si>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</si>
  <si>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</si>
  <si>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</si>
  <si>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</si>
  <si>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</si>
  <si>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</si>
  <si>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</si>
  <si>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</si>
  <si>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</si>
  <si>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</si>
  <si>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</si>
  <si>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</si>
  <si>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</si>
  <si>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</si>
  <si>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</si>
  <si>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</si>
  <si>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</si>
  <si>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</si>
  <si>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</si>
  <si>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</si>
  <si>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</si>
  <si>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</si>
  <si>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</si>
  <si>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</si>
  <si>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</si>
  <si>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</si>
  <si>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</si>
  <si>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</si>
  <si>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</si>
  <si>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</si>
  <si>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</si>
  <si>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</si>
  <si>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</si>
  <si>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</si>
  <si>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</si>
  <si>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</si>
  <si>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</si>
  <si>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</si>
  <si>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</si>
  <si>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</si>
  <si>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</si>
  <si>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</si>
  <si>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</si>
  <si>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</si>
  <si>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</si>
  <si>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</si>
  <si>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</si>
  <si>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</si>
  <si>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</si>
  <si>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</si>
  <si>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</si>
  <si>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</si>
  <si>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</si>
  <si>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</si>
  <si>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</si>
  <si>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</si>
  <si>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</si>
  <si>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</si>
  <si>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</si>
  <si>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</si>
  <si>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</si>
  <si>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</si>
  <si>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</si>
  <si>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</si>
  <si>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</si>
  <si>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</si>
  <si>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</si>
  <si>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</si>
  <si>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</si>
  <si>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</si>
  <si>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</si>
  <si>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</si>
  <si>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</si>
  <si>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</si>
  <si>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</si>
  <si>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当該値(N-4)</t>
    <phoneticPr fontId="5"/>
  </si>
  <si>
    <t>当該値(N-2)</t>
    <phoneticPr fontId="5"/>
  </si>
  <si>
    <t>当該値(N-3)</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</si>
  <si>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</si>
  <si>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</si>
  <si>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</si>
  <si>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</si>
  <si>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</si>
  <si>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</si>
  <si>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</si>
  <si>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</si>
  <si>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香川県</t>
  </si>
  <si>
    <t>高松空港県営駐車場</t>
  </si>
  <si>
    <t>法非適用</t>
  </si>
  <si>
    <t>駐車場整備事業</t>
  </si>
  <si>
    <t>-</t>
  </si>
  <si>
    <t>Ａ３Ｂ２</t>
  </si>
  <si>
    <t>非設置</t>
  </si>
  <si>
    <t>該当数値なし</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</si>
  <si>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</si>
  <si>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</si>
  <si>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</si>
  <si>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</si>
  <si>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</si>
  <si>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</si>
  <si>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</si>
  <si>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</si>
  <si>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</si>
  <si>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</si>
  <si>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⑩企業債残高対料金収入比率については、対平成30年度比で料金収入が減少したことから、増加に転じており、全国平均値を大きく上回っている。なお、元本償還は平成30年度から開始されている。</t>
    <rPh sb="2" eb="4">
      <t>キギョウ</t>
    </rPh>
    <rPh sb="4" eb="5">
      <t>サイ</t>
    </rPh>
    <rPh sb="5" eb="7">
      <t>ザンダカ</t>
    </rPh>
    <rPh sb="7" eb="8">
      <t>タイ</t>
    </rPh>
    <rPh sb="8" eb="10">
      <t>リョウキン</t>
    </rPh>
    <rPh sb="10" eb="12">
      <t>シュウニュウ</t>
    </rPh>
    <rPh sb="12" eb="14">
      <t>ヒリツ</t>
    </rPh>
    <rPh sb="20" eb="21">
      <t>タイ</t>
    </rPh>
    <rPh sb="21" eb="23">
      <t>ヘイセイ</t>
    </rPh>
    <rPh sb="25" eb="27">
      <t>ネンド</t>
    </rPh>
    <rPh sb="27" eb="28">
      <t>ヒ</t>
    </rPh>
    <rPh sb="29" eb="31">
      <t>リョウキン</t>
    </rPh>
    <rPh sb="31" eb="33">
      <t>シュウニュウ</t>
    </rPh>
    <rPh sb="34" eb="36">
      <t>ゲンショウ</t>
    </rPh>
    <rPh sb="43" eb="45">
      <t>ゾウカ</t>
    </rPh>
    <rPh sb="46" eb="47">
      <t>テン</t>
    </rPh>
    <rPh sb="52" eb="54">
      <t>ゼンコク</t>
    </rPh>
    <rPh sb="54" eb="57">
      <t>ヘイキンチ</t>
    </rPh>
    <rPh sb="58" eb="59">
      <t>オオ</t>
    </rPh>
    <rPh sb="61" eb="63">
      <t>ウワマワ</t>
    </rPh>
    <rPh sb="71" eb="73">
      <t>ガンポン</t>
    </rPh>
    <rPh sb="73" eb="75">
      <t>ショウカン</t>
    </rPh>
    <rPh sb="76" eb="78">
      <t>ヘイセイ</t>
    </rPh>
    <rPh sb="80" eb="82">
      <t>ネンド</t>
    </rPh>
    <rPh sb="84" eb="86">
      <t>カイシ</t>
    </rPh>
    <phoneticPr fontId="5"/>
  </si>
  <si>
    <t>　当駐車場は、高松空港駐車場の慢性的な混雑の解消、利用者の利便性向上を目的として空港隣接地に設立されたものであるため、稼働率や営業収益及び各種指標については、高松空港の利用者の増減に影響を受けやすい特性にある。平成30年度からは利用料金による指定管理者制に移行している。
　当該年度における各種指標の悪化は、空港駐車場の容量が大幅に増強されたこと等による利用者の減少が主な要因であると考えられる。</t>
    <rPh sb="1" eb="2">
      <t>トウ</t>
    </rPh>
    <rPh sb="2" eb="5">
      <t>チュウシャジョウ</t>
    </rPh>
    <rPh sb="7" eb="11">
      <t>タカマツクウコウ</t>
    </rPh>
    <rPh sb="11" eb="14">
      <t>チュウシャジョウ</t>
    </rPh>
    <rPh sb="15" eb="18">
      <t>マンセイテキ</t>
    </rPh>
    <rPh sb="19" eb="21">
      <t>コンザツ</t>
    </rPh>
    <rPh sb="22" eb="24">
      <t>カイショウ</t>
    </rPh>
    <rPh sb="25" eb="28">
      <t>リヨウシャ</t>
    </rPh>
    <rPh sb="29" eb="32">
      <t>リベンセイ</t>
    </rPh>
    <rPh sb="32" eb="34">
      <t>コウジョウ</t>
    </rPh>
    <rPh sb="35" eb="37">
      <t>モクテキ</t>
    </rPh>
    <rPh sb="40" eb="42">
      <t>クウコウ</t>
    </rPh>
    <rPh sb="42" eb="45">
      <t>リンセツチ</t>
    </rPh>
    <rPh sb="46" eb="48">
      <t>セツリツ</t>
    </rPh>
    <rPh sb="59" eb="61">
      <t>カドウ</t>
    </rPh>
    <rPh sb="61" eb="62">
      <t>リツ</t>
    </rPh>
    <rPh sb="63" eb="65">
      <t>エイギョウ</t>
    </rPh>
    <rPh sb="65" eb="67">
      <t>シュウエキ</t>
    </rPh>
    <rPh sb="67" eb="68">
      <t>オヨ</t>
    </rPh>
    <rPh sb="69" eb="71">
      <t>カクシュ</t>
    </rPh>
    <rPh sb="71" eb="73">
      <t>シヒョウ</t>
    </rPh>
    <rPh sb="79" eb="83">
      <t>タカマツクウコウ</t>
    </rPh>
    <rPh sb="84" eb="87">
      <t>リヨウシャ</t>
    </rPh>
    <rPh sb="88" eb="90">
      <t>ゾウゲン</t>
    </rPh>
    <rPh sb="91" eb="93">
      <t>エイキョウ</t>
    </rPh>
    <rPh sb="94" eb="95">
      <t>ウ</t>
    </rPh>
    <rPh sb="99" eb="101">
      <t>トクセイ</t>
    </rPh>
    <rPh sb="105" eb="107">
      <t>ヘイセイ</t>
    </rPh>
    <rPh sb="109" eb="111">
      <t>ネンド</t>
    </rPh>
    <rPh sb="114" eb="116">
      <t>リヨウ</t>
    </rPh>
    <rPh sb="116" eb="118">
      <t>リョウキン</t>
    </rPh>
    <rPh sb="121" eb="123">
      <t>シテイ</t>
    </rPh>
    <rPh sb="123" eb="126">
      <t>カンリシャ</t>
    </rPh>
    <rPh sb="126" eb="127">
      <t>セイ</t>
    </rPh>
    <rPh sb="128" eb="130">
      <t>イコウ</t>
    </rPh>
    <rPh sb="137" eb="139">
      <t>トウガイ</t>
    </rPh>
    <rPh sb="139" eb="141">
      <t>ネンド</t>
    </rPh>
    <rPh sb="145" eb="147">
      <t>カクシュ</t>
    </rPh>
    <rPh sb="147" eb="149">
      <t>シヒョウ</t>
    </rPh>
    <rPh sb="150" eb="152">
      <t>アッカ</t>
    </rPh>
    <rPh sb="154" eb="156">
      <t>クウコウ</t>
    </rPh>
    <rPh sb="156" eb="159">
      <t>チュウシャジョウ</t>
    </rPh>
    <rPh sb="160" eb="162">
      <t>ヨウリョウ</t>
    </rPh>
    <rPh sb="163" eb="165">
      <t>オオハバ</t>
    </rPh>
    <rPh sb="166" eb="168">
      <t>ゾウキョウ</t>
    </rPh>
    <rPh sb="173" eb="174">
      <t>トウ</t>
    </rPh>
    <rPh sb="177" eb="180">
      <t>リヨウシャ</t>
    </rPh>
    <rPh sb="181" eb="183">
      <t>ゲンショウ</t>
    </rPh>
    <rPh sb="184" eb="185">
      <t>オモ</t>
    </rPh>
    <rPh sb="186" eb="188">
      <t>ヨウイン</t>
    </rPh>
    <rPh sb="192" eb="193">
      <t>カンガ</t>
    </rPh>
    <phoneticPr fontId="5"/>
  </si>
  <si>
    <t>　①収益的収支比率は100%を割り込み、単年度収支が赤字となったほか、④売上高ＧＯＰ比率、⑤ＥＢＩＴＤＡも対前年度比で減少し、いずれも全国平均値を下回っている。平成31年4月に旅客ターミナルビルに近い駐車場の容量が大幅に増強されたほか、後述する定期利用者の転出による利用者の減少が主な要因であると考えられる。</t>
    <rPh sb="2" eb="5">
      <t>シュウエキテキ</t>
    </rPh>
    <rPh sb="5" eb="7">
      <t>シュウシ</t>
    </rPh>
    <rPh sb="7" eb="9">
      <t>ヒリツ</t>
    </rPh>
    <rPh sb="15" eb="16">
      <t>ワ</t>
    </rPh>
    <rPh sb="17" eb="18">
      <t>コ</t>
    </rPh>
    <rPh sb="20" eb="23">
      <t>タンネンド</t>
    </rPh>
    <rPh sb="23" eb="25">
      <t>シュウシ</t>
    </rPh>
    <rPh sb="26" eb="28">
      <t>アカジ</t>
    </rPh>
    <rPh sb="36" eb="38">
      <t>ウリアゲ</t>
    </rPh>
    <rPh sb="38" eb="39">
      <t>ダカ</t>
    </rPh>
    <rPh sb="42" eb="44">
      <t>ヒリツ</t>
    </rPh>
    <rPh sb="53" eb="54">
      <t>タイ</t>
    </rPh>
    <rPh sb="54" eb="58">
      <t>ゼンネンドヒ</t>
    </rPh>
    <rPh sb="59" eb="61">
      <t>ゲンショウ</t>
    </rPh>
    <rPh sb="67" eb="69">
      <t>ゼンコク</t>
    </rPh>
    <rPh sb="69" eb="72">
      <t>ヘイキンチ</t>
    </rPh>
    <rPh sb="73" eb="75">
      <t>シタマワ</t>
    </rPh>
    <rPh sb="80" eb="82">
      <t>ヘイセイ</t>
    </rPh>
    <rPh sb="84" eb="85">
      <t>ネン</t>
    </rPh>
    <rPh sb="86" eb="87">
      <t>ツキ</t>
    </rPh>
    <rPh sb="88" eb="90">
      <t>リョキャク</t>
    </rPh>
    <rPh sb="98" eb="99">
      <t>チカ</t>
    </rPh>
    <rPh sb="100" eb="103">
      <t>チュウシャジョウ</t>
    </rPh>
    <rPh sb="104" eb="106">
      <t>ヨウリョウ</t>
    </rPh>
    <rPh sb="107" eb="109">
      <t>オオハバ</t>
    </rPh>
    <rPh sb="110" eb="112">
      <t>ゾウキョウ</t>
    </rPh>
    <rPh sb="118" eb="120">
      <t>コウジュツ</t>
    </rPh>
    <rPh sb="122" eb="124">
      <t>テイキ</t>
    </rPh>
    <rPh sb="148" eb="149">
      <t>カンガ</t>
    </rPh>
    <phoneticPr fontId="5"/>
  </si>
  <si>
    <t>　⑪稼働率は50%～60%で推移していたところ、10%台に下落した。これは、当駐車場を利用していた定期利用者（空港関係者）がすべて、空港敷地内に新設された従業員駐車場へ移動したことが主な要因であると考えられる。</t>
    <rPh sb="2" eb="4">
      <t>カドウ</t>
    </rPh>
    <rPh sb="4" eb="5">
      <t>リツ</t>
    </rPh>
    <rPh sb="14" eb="16">
      <t>スイイ</t>
    </rPh>
    <rPh sb="27" eb="28">
      <t>ダイ</t>
    </rPh>
    <rPh sb="29" eb="31">
      <t>ゲラク</t>
    </rPh>
    <rPh sb="38" eb="39">
      <t>トウ</t>
    </rPh>
    <rPh sb="39" eb="42">
      <t>チュウシャジョウ</t>
    </rPh>
    <rPh sb="43" eb="45">
      <t>リヨウ</t>
    </rPh>
    <rPh sb="49" eb="51">
      <t>テイキ</t>
    </rPh>
    <rPh sb="51" eb="54">
      <t>リヨウシャ</t>
    </rPh>
    <rPh sb="55" eb="57">
      <t>クウコウ</t>
    </rPh>
    <rPh sb="57" eb="60">
      <t>カンケイシャ</t>
    </rPh>
    <rPh sb="66" eb="68">
      <t>クウコウ</t>
    </rPh>
    <rPh sb="68" eb="70">
      <t>シキチ</t>
    </rPh>
    <rPh sb="70" eb="71">
      <t>ナイ</t>
    </rPh>
    <rPh sb="72" eb="74">
      <t>シンセツ</t>
    </rPh>
    <rPh sb="77" eb="80">
      <t>ジュウギョウイン</t>
    </rPh>
    <rPh sb="80" eb="83">
      <t>チュウシャジョウ</t>
    </rPh>
    <rPh sb="84" eb="86">
      <t>イドウ</t>
    </rPh>
    <rPh sb="91" eb="92">
      <t>オモ</t>
    </rPh>
    <rPh sb="93" eb="95">
      <t>ヨウイン</t>
    </rPh>
    <rPh sb="99" eb="10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</si>
</sst>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269.5</c:v>
                </c:pt>
                <c:pt idx="1">
                  <c:v>243.8</c:v>
                </c:pt>
                <c:pt idx="2">
                  <c:v>337.5</c:v>
                </c:pt>
                <c:pt idx="3">
                  <c:v>107.2</c:v>
                </c:pt>
                <c:pt idx="4">
                  <c:v>73.900000000000006</c:v>
                </c:pt>
              </c:numCache>
            </c:numRef>
          </c:val>
          <c:extLst>
            <c:ext xmlns:c16="http://schemas.microsoft.com/office/drawing/2014/chart" uri="{C3380CC4-5D6E-409C-BE32-E72D297353CC}">
              <c16:uniqueId val="{00000000-6466-48AB-BD51-6A235E3C87B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6466-48AB-BD51-6A235E3C87B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926.6</c:v>
                </c:pt>
                <c:pt idx="1">
                  <c:v>858.6</c:v>
                </c:pt>
                <c:pt idx="2">
                  <c:v>727.3</c:v>
                </c:pt>
                <c:pt idx="3">
                  <c:v>435.1</c:v>
                </c:pt>
                <c:pt idx="4">
                  <c:v>727</c:v>
                </c:pt>
              </c:numCache>
            </c:numRef>
          </c:val>
          <c:extLst>
            <c:ext xmlns:c16="http://schemas.microsoft.com/office/drawing/2014/chart" uri="{C3380CC4-5D6E-409C-BE32-E72D297353CC}">
              <c16:uniqueId val="{00000000-7153-44DE-83DD-D4CD22062CC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7153-44DE-83DD-D4CD22062CC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E5B-4A68-BEA8-2E51EC6BE0D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E5B-4A68-BEA8-2E51EC6BE0D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4D2-468A-9362-579E8F5849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4D2-468A-9362-579E8F5849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8.6</c:v>
                </c:pt>
                <c:pt idx="4">
                  <c:v>0</c:v>
                </c:pt>
              </c:numCache>
            </c:numRef>
          </c:val>
          <c:extLst>
            <c:ext xmlns:c16="http://schemas.microsoft.com/office/drawing/2014/chart" uri="{C3380CC4-5D6E-409C-BE32-E72D297353CC}">
              <c16:uniqueId val="{00000000-92ED-4B05-91A2-3DD7AD800A5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92ED-4B05-91A2-3DD7AD800A5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41</c:v>
                </c:pt>
                <c:pt idx="4">
                  <c:v>0</c:v>
                </c:pt>
              </c:numCache>
            </c:numRef>
          </c:val>
          <c:extLst>
            <c:ext xmlns:c16="http://schemas.microsoft.com/office/drawing/2014/chart" uri="{C3380CC4-5D6E-409C-BE32-E72D297353CC}">
              <c16:uniqueId val="{00000000-3B87-477B-9711-1934A9E4665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3B87-477B-9711-1934A9E4665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56.7</c:v>
                </c:pt>
                <c:pt idx="1">
                  <c:v>62</c:v>
                </c:pt>
                <c:pt idx="2">
                  <c:v>64</c:v>
                </c:pt>
                <c:pt idx="3">
                  <c:v>56.7</c:v>
                </c:pt>
                <c:pt idx="4">
                  <c:v>10</c:v>
                </c:pt>
              </c:numCache>
            </c:numRef>
          </c:val>
          <c:extLst>
            <c:ext xmlns:c16="http://schemas.microsoft.com/office/drawing/2014/chart" uri="{C3380CC4-5D6E-409C-BE32-E72D297353CC}">
              <c16:uniqueId val="{00000000-AC36-4509-A1D7-E56DE76F74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AC36-4509-A1D7-E56DE76F74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68.900000000000006</c:v>
                </c:pt>
                <c:pt idx="1">
                  <c:v>65.8</c:v>
                </c:pt>
                <c:pt idx="2">
                  <c:v>76.2</c:v>
                </c:pt>
                <c:pt idx="3">
                  <c:v>32.1</c:v>
                </c:pt>
                <c:pt idx="4">
                  <c:v>21.3</c:v>
                </c:pt>
              </c:numCache>
            </c:numRef>
          </c:val>
          <c:extLst>
            <c:ext xmlns:c16="http://schemas.microsoft.com/office/drawing/2014/chart" uri="{C3380CC4-5D6E-409C-BE32-E72D297353CC}">
              <c16:uniqueId val="{00000000-87D1-4118-B99A-63C8852FA8E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87D1-4118-B99A-63C8852FA8E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5729</c:v>
                </c:pt>
                <c:pt idx="1">
                  <c:v>5905</c:v>
                </c:pt>
                <c:pt idx="2">
                  <c:v>8066</c:v>
                </c:pt>
                <c:pt idx="3">
                  <c:v>4640</c:v>
                </c:pt>
                <c:pt idx="4">
                  <c:v>1824</c:v>
                </c:pt>
              </c:numCache>
            </c:numRef>
          </c:val>
          <c:extLst>
            <c:ext xmlns:c16="http://schemas.microsoft.com/office/drawing/2014/chart" uri="{C3380CC4-5D6E-409C-BE32-E72D297353CC}">
              <c16:uniqueId val="{00000000-1EED-480A-BC89-BAEA942A48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1EED-480A-BC89-BAEA942A48E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香川県　高松空港県営駐車場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6128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269.5</v>
      </c>
      <c r="V31" s="110"/>
      <c r="W31" s="110"/>
      <c r="X31" s="110"/>
      <c r="Y31" s="110"/>
      <c r="Z31" s="110"/>
      <c r="AA31" s="110"/>
      <c r="AB31" s="110"/>
      <c r="AC31" s="110"/>
      <c r="AD31" s="110"/>
      <c r="AE31" s="110"/>
      <c r="AF31" s="110"/>
      <c r="AG31" s="110"/>
      <c r="AH31" s="110"/>
      <c r="AI31" s="110"/>
      <c r="AJ31" s="110"/>
      <c r="AK31" s="110"/>
      <c r="AL31" s="110"/>
      <c r="AM31" s="110"/>
      <c r="AN31" s="110">
        <f>データ!Z7</f>
        <v>243.8</v>
      </c>
      <c r="AO31" s="110"/>
      <c r="AP31" s="110"/>
      <c r="AQ31" s="110"/>
      <c r="AR31" s="110"/>
      <c r="AS31" s="110"/>
      <c r="AT31" s="110"/>
      <c r="AU31" s="110"/>
      <c r="AV31" s="110"/>
      <c r="AW31" s="110"/>
      <c r="AX31" s="110"/>
      <c r="AY31" s="110"/>
      <c r="AZ31" s="110"/>
      <c r="BA31" s="110"/>
      <c r="BB31" s="110"/>
      <c r="BC31" s="110"/>
      <c r="BD31" s="110"/>
      <c r="BE31" s="110"/>
      <c r="BF31" s="110"/>
      <c r="BG31" s="110">
        <f>データ!AA7</f>
        <v>337.5</v>
      </c>
      <c r="BH31" s="110"/>
      <c r="BI31" s="110"/>
      <c r="BJ31" s="110"/>
      <c r="BK31" s="110"/>
      <c r="BL31" s="110"/>
      <c r="BM31" s="110"/>
      <c r="BN31" s="110"/>
      <c r="BO31" s="110"/>
      <c r="BP31" s="110"/>
      <c r="BQ31" s="110"/>
      <c r="BR31" s="110"/>
      <c r="BS31" s="110"/>
      <c r="BT31" s="110"/>
      <c r="BU31" s="110"/>
      <c r="BV31" s="110"/>
      <c r="BW31" s="110"/>
      <c r="BX31" s="110"/>
      <c r="BY31" s="110"/>
      <c r="BZ31" s="110">
        <f>データ!AB7</f>
        <v>107.2</v>
      </c>
      <c r="CA31" s="110"/>
      <c r="CB31" s="110"/>
      <c r="CC31" s="110"/>
      <c r="CD31" s="110"/>
      <c r="CE31" s="110"/>
      <c r="CF31" s="110"/>
      <c r="CG31" s="110"/>
      <c r="CH31" s="110"/>
      <c r="CI31" s="110"/>
      <c r="CJ31" s="110"/>
      <c r="CK31" s="110"/>
      <c r="CL31" s="110"/>
      <c r="CM31" s="110"/>
      <c r="CN31" s="110"/>
      <c r="CO31" s="110"/>
      <c r="CP31" s="110"/>
      <c r="CQ31" s="110"/>
      <c r="CR31" s="110"/>
      <c r="CS31" s="110">
        <f>データ!AC7</f>
        <v>73.900000000000006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8.6</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56.7</v>
      </c>
      <c r="JD31" s="81"/>
      <c r="JE31" s="81"/>
      <c r="JF31" s="81"/>
      <c r="JG31" s="81"/>
      <c r="JH31" s="81"/>
      <c r="JI31" s="81"/>
      <c r="JJ31" s="81"/>
      <c r="JK31" s="81"/>
      <c r="JL31" s="81"/>
      <c r="JM31" s="81"/>
      <c r="JN31" s="81"/>
      <c r="JO31" s="81"/>
      <c r="JP31" s="81"/>
      <c r="JQ31" s="81"/>
      <c r="JR31" s="81"/>
      <c r="JS31" s="81"/>
      <c r="JT31" s="81"/>
      <c r="JU31" s="82"/>
      <c r="JV31" s="80">
        <f>データ!DL7</f>
        <v>62</v>
      </c>
      <c r="JW31" s="81"/>
      <c r="JX31" s="81"/>
      <c r="JY31" s="81"/>
      <c r="JZ31" s="81"/>
      <c r="KA31" s="81"/>
      <c r="KB31" s="81"/>
      <c r="KC31" s="81"/>
      <c r="KD31" s="81"/>
      <c r="KE31" s="81"/>
      <c r="KF31" s="81"/>
      <c r="KG31" s="81"/>
      <c r="KH31" s="81"/>
      <c r="KI31" s="81"/>
      <c r="KJ31" s="81"/>
      <c r="KK31" s="81"/>
      <c r="KL31" s="81"/>
      <c r="KM31" s="81"/>
      <c r="KN31" s="82"/>
      <c r="KO31" s="80">
        <f>データ!DM7</f>
        <v>64</v>
      </c>
      <c r="KP31" s="81"/>
      <c r="KQ31" s="81"/>
      <c r="KR31" s="81"/>
      <c r="KS31" s="81"/>
      <c r="KT31" s="81"/>
      <c r="KU31" s="81"/>
      <c r="KV31" s="81"/>
      <c r="KW31" s="81"/>
      <c r="KX31" s="81"/>
      <c r="KY31" s="81"/>
      <c r="KZ31" s="81"/>
      <c r="LA31" s="81"/>
      <c r="LB31" s="81"/>
      <c r="LC31" s="81"/>
      <c r="LD31" s="81"/>
      <c r="LE31" s="81"/>
      <c r="LF31" s="81"/>
      <c r="LG31" s="82"/>
      <c r="LH31" s="80">
        <f>データ!DN7</f>
        <v>56.7</v>
      </c>
      <c r="LI31" s="81"/>
      <c r="LJ31" s="81"/>
      <c r="LK31" s="81"/>
      <c r="LL31" s="81"/>
      <c r="LM31" s="81"/>
      <c r="LN31" s="81"/>
      <c r="LO31" s="81"/>
      <c r="LP31" s="81"/>
      <c r="LQ31" s="81"/>
      <c r="LR31" s="81"/>
      <c r="LS31" s="81"/>
      <c r="LT31" s="81"/>
      <c r="LU31" s="81"/>
      <c r="LV31" s="81"/>
      <c r="LW31" s="81"/>
      <c r="LX31" s="81"/>
      <c r="LY31" s="81"/>
      <c r="LZ31" s="82"/>
      <c r="MA31" s="80">
        <f>データ!DO7</f>
        <v>10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41</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68.900000000000006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65.8</v>
      </c>
      <c r="FF52" s="110"/>
      <c r="FG52" s="110"/>
      <c r="FH52" s="110"/>
      <c r="FI52" s="110"/>
      <c r="FJ52" s="110"/>
      <c r="FK52" s="110"/>
      <c r="FL52" s="110"/>
      <c r="FM52" s="110"/>
      <c r="FN52" s="110"/>
      <c r="FO52" s="110"/>
      <c r="FP52" s="110"/>
      <c r="FQ52" s="110"/>
      <c r="FR52" s="110"/>
      <c r="FS52" s="110"/>
      <c r="FT52" s="110"/>
      <c r="FU52" s="110"/>
      <c r="FV52" s="110"/>
      <c r="FW52" s="110"/>
      <c r="FX52" s="110">
        <f>データ!BH7</f>
        <v>76.2</v>
      </c>
      <c r="FY52" s="110"/>
      <c r="FZ52" s="110"/>
      <c r="GA52" s="110"/>
      <c r="GB52" s="110"/>
      <c r="GC52" s="110"/>
      <c r="GD52" s="110"/>
      <c r="GE52" s="110"/>
      <c r="GF52" s="110"/>
      <c r="GG52" s="110"/>
      <c r="GH52" s="110"/>
      <c r="GI52" s="110"/>
      <c r="GJ52" s="110"/>
      <c r="GK52" s="110"/>
      <c r="GL52" s="110"/>
      <c r="GM52" s="110"/>
      <c r="GN52" s="110"/>
      <c r="GO52" s="110"/>
      <c r="GP52" s="110"/>
      <c r="GQ52" s="110">
        <f>データ!BI7</f>
        <v>32.1</v>
      </c>
      <c r="GR52" s="110"/>
      <c r="GS52" s="110"/>
      <c r="GT52" s="110"/>
      <c r="GU52" s="110"/>
      <c r="GV52" s="110"/>
      <c r="GW52" s="110"/>
      <c r="GX52" s="110"/>
      <c r="GY52" s="110"/>
      <c r="GZ52" s="110"/>
      <c r="HA52" s="110"/>
      <c r="HB52" s="110"/>
      <c r="HC52" s="110"/>
      <c r="HD52" s="110"/>
      <c r="HE52" s="110"/>
      <c r="HF52" s="110"/>
      <c r="HG52" s="110"/>
      <c r="HH52" s="110"/>
      <c r="HI52" s="110"/>
      <c r="HJ52" s="110">
        <f>データ!BJ7</f>
        <v>21.3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5729</v>
      </c>
      <c r="JD52" s="106"/>
      <c r="JE52" s="106"/>
      <c r="JF52" s="106"/>
      <c r="JG52" s="106"/>
      <c r="JH52" s="106"/>
      <c r="JI52" s="106"/>
      <c r="JJ52" s="106"/>
      <c r="JK52" s="106"/>
      <c r="JL52" s="106"/>
      <c r="JM52" s="106"/>
      <c r="JN52" s="106"/>
      <c r="JO52" s="106"/>
      <c r="JP52" s="106"/>
      <c r="JQ52" s="106"/>
      <c r="JR52" s="106"/>
      <c r="JS52" s="106"/>
      <c r="JT52" s="106"/>
      <c r="JU52" s="106"/>
      <c r="JV52" s="106">
        <f>データ!BR7</f>
        <v>5905</v>
      </c>
      <c r="JW52" s="106"/>
      <c r="JX52" s="106"/>
      <c r="JY52" s="106"/>
      <c r="JZ52" s="106"/>
      <c r="KA52" s="106"/>
      <c r="KB52" s="106"/>
      <c r="KC52" s="106"/>
      <c r="KD52" s="106"/>
      <c r="KE52" s="106"/>
      <c r="KF52" s="106"/>
      <c r="KG52" s="106"/>
      <c r="KH52" s="106"/>
      <c r="KI52" s="106"/>
      <c r="KJ52" s="106"/>
      <c r="KK52" s="106"/>
      <c r="KL52" s="106"/>
      <c r="KM52" s="106"/>
      <c r="KN52" s="106"/>
      <c r="KO52" s="106">
        <f>データ!BS7</f>
        <v>8066</v>
      </c>
      <c r="KP52" s="106"/>
      <c r="KQ52" s="106"/>
      <c r="KR52" s="106"/>
      <c r="KS52" s="106"/>
      <c r="KT52" s="106"/>
      <c r="KU52" s="106"/>
      <c r="KV52" s="106"/>
      <c r="KW52" s="106"/>
      <c r="KX52" s="106"/>
      <c r="KY52" s="106"/>
      <c r="KZ52" s="106"/>
      <c r="LA52" s="106"/>
      <c r="LB52" s="106"/>
      <c r="LC52" s="106"/>
      <c r="LD52" s="106"/>
      <c r="LE52" s="106"/>
      <c r="LF52" s="106"/>
      <c r="LG52" s="106"/>
      <c r="LH52" s="106">
        <f>データ!BT7</f>
        <v>4640</v>
      </c>
      <c r="LI52" s="106"/>
      <c r="LJ52" s="106"/>
      <c r="LK52" s="106"/>
      <c r="LL52" s="106"/>
      <c r="LM52" s="106"/>
      <c r="LN52" s="106"/>
      <c r="LO52" s="106"/>
      <c r="LP52" s="106"/>
      <c r="LQ52" s="106"/>
      <c r="LR52" s="106"/>
      <c r="LS52" s="106"/>
      <c r="LT52" s="106"/>
      <c r="LU52" s="106"/>
      <c r="LV52" s="106"/>
      <c r="LW52" s="106"/>
      <c r="LX52" s="106"/>
      <c r="LY52" s="106"/>
      <c r="LZ52" s="106"/>
      <c r="MA52" s="106">
        <f>データ!BU7</f>
        <v>1824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54</v>
      </c>
      <c r="AO53" s="106"/>
      <c r="AP53" s="106"/>
      <c r="AQ53" s="106"/>
      <c r="AR53" s="106"/>
      <c r="AS53" s="106"/>
      <c r="AT53" s="106"/>
      <c r="AU53" s="106"/>
      <c r="AV53" s="106"/>
      <c r="AW53" s="106"/>
      <c r="AX53" s="106"/>
      <c r="AY53" s="106"/>
      <c r="AZ53" s="106"/>
      <c r="BA53" s="106"/>
      <c r="BB53" s="106"/>
      <c r="BC53" s="106"/>
      <c r="BD53" s="106"/>
      <c r="BE53" s="106"/>
      <c r="BF53" s="106"/>
      <c r="BG53" s="106">
        <f>データ!BB7</f>
        <v>33</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9663</v>
      </c>
      <c r="JD53" s="106"/>
      <c r="JE53" s="106"/>
      <c r="JF53" s="106"/>
      <c r="JG53" s="106"/>
      <c r="JH53" s="106"/>
      <c r="JI53" s="106"/>
      <c r="JJ53" s="106"/>
      <c r="JK53" s="106"/>
      <c r="JL53" s="106"/>
      <c r="JM53" s="106"/>
      <c r="JN53" s="106"/>
      <c r="JO53" s="106"/>
      <c r="JP53" s="106"/>
      <c r="JQ53" s="106"/>
      <c r="JR53" s="106"/>
      <c r="JS53" s="106"/>
      <c r="JT53" s="106"/>
      <c r="JU53" s="106"/>
      <c r="JV53" s="106">
        <f>データ!BW7</f>
        <v>9019</v>
      </c>
      <c r="JW53" s="106"/>
      <c r="JX53" s="106"/>
      <c r="JY53" s="106"/>
      <c r="JZ53" s="106"/>
      <c r="KA53" s="106"/>
      <c r="KB53" s="106"/>
      <c r="KC53" s="106"/>
      <c r="KD53" s="106"/>
      <c r="KE53" s="106"/>
      <c r="KF53" s="106"/>
      <c r="KG53" s="106"/>
      <c r="KH53" s="106"/>
      <c r="KI53" s="106"/>
      <c r="KJ53" s="106"/>
      <c r="KK53" s="106"/>
      <c r="KL53" s="106"/>
      <c r="KM53" s="106"/>
      <c r="KN53" s="106"/>
      <c r="KO53" s="106">
        <f>データ!BX7</f>
        <v>8406</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926.6</v>
      </c>
      <c r="KB77" s="81"/>
      <c r="KC77" s="81"/>
      <c r="KD77" s="81"/>
      <c r="KE77" s="81"/>
      <c r="KF77" s="81"/>
      <c r="KG77" s="81"/>
      <c r="KH77" s="81"/>
      <c r="KI77" s="81"/>
      <c r="KJ77" s="81"/>
      <c r="KK77" s="81"/>
      <c r="KL77" s="81"/>
      <c r="KM77" s="81"/>
      <c r="KN77" s="81"/>
      <c r="KO77" s="82"/>
      <c r="KP77" s="80">
        <f>データ!DA7</f>
        <v>858.6</v>
      </c>
      <c r="KQ77" s="81"/>
      <c r="KR77" s="81"/>
      <c r="KS77" s="81"/>
      <c r="KT77" s="81"/>
      <c r="KU77" s="81"/>
      <c r="KV77" s="81"/>
      <c r="KW77" s="81"/>
      <c r="KX77" s="81"/>
      <c r="KY77" s="81"/>
      <c r="KZ77" s="81"/>
      <c r="LA77" s="81"/>
      <c r="LB77" s="81"/>
      <c r="LC77" s="81"/>
      <c r="LD77" s="82"/>
      <c r="LE77" s="80">
        <f>データ!DB7</f>
        <v>727.3</v>
      </c>
      <c r="LF77" s="81"/>
      <c r="LG77" s="81"/>
      <c r="LH77" s="81"/>
      <c r="LI77" s="81"/>
      <c r="LJ77" s="81"/>
      <c r="LK77" s="81"/>
      <c r="LL77" s="81"/>
      <c r="LM77" s="81"/>
      <c r="LN77" s="81"/>
      <c r="LO77" s="81"/>
      <c r="LP77" s="81"/>
      <c r="LQ77" s="81"/>
      <c r="LR77" s="81"/>
      <c r="LS77" s="82"/>
      <c r="LT77" s="80">
        <f>データ!DC7</f>
        <v>435.1</v>
      </c>
      <c r="LU77" s="81"/>
      <c r="LV77" s="81"/>
      <c r="LW77" s="81"/>
      <c r="LX77" s="81"/>
      <c r="LY77" s="81"/>
      <c r="LZ77" s="81"/>
      <c r="MA77" s="81"/>
      <c r="MB77" s="81"/>
      <c r="MC77" s="81"/>
      <c r="MD77" s="81"/>
      <c r="ME77" s="81"/>
      <c r="MF77" s="81"/>
      <c r="MG77" s="81"/>
      <c r="MH77" s="82"/>
      <c r="MI77" s="80">
        <f>データ!DD7</f>
        <v>727</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XvlxRluldrHn0AXuHIBulZ2hyLKbJZBmh27I1mbzMHOcfFhGkcVIjG1dUesIghrd1GkT9yRjSX2MsFfSvrA1qg==" saltValue="Jc6uuwsIuWmu/5bZhHgGh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101</v>
      </c>
      <c r="AO5" s="59" t="s">
        <v>93</v>
      </c>
      <c r="AP5" s="59" t="s">
        <v>94</v>
      </c>
      <c r="AQ5" s="59" t="s">
        <v>95</v>
      </c>
      <c r="AR5" s="59" t="s">
        <v>96</v>
      </c>
      <c r="AS5" s="59" t="s">
        <v>97</v>
      </c>
      <c r="AT5" s="59" t="s">
        <v>98</v>
      </c>
      <c r="AU5" s="59" t="s">
        <v>99</v>
      </c>
      <c r="AV5" s="59" t="s">
        <v>102</v>
      </c>
      <c r="AW5" s="59" t="s">
        <v>103</v>
      </c>
      <c r="AX5" s="59" t="s">
        <v>100</v>
      </c>
      <c r="AY5" s="59" t="s">
        <v>92</v>
      </c>
      <c r="AZ5" s="59" t="s">
        <v>93</v>
      </c>
      <c r="BA5" s="59" t="s">
        <v>94</v>
      </c>
      <c r="BB5" s="59" t="s">
        <v>95</v>
      </c>
      <c r="BC5" s="59" t="s">
        <v>96</v>
      </c>
      <c r="BD5" s="59" t="s">
        <v>97</v>
      </c>
      <c r="BE5" s="59" t="s">
        <v>98</v>
      </c>
      <c r="BF5" s="59" t="s">
        <v>104</v>
      </c>
      <c r="BG5" s="59" t="s">
        <v>89</v>
      </c>
      <c r="BH5" s="59" t="s">
        <v>105</v>
      </c>
      <c r="BI5" s="59" t="s">
        <v>100</v>
      </c>
      <c r="BJ5" s="59" t="s">
        <v>92</v>
      </c>
      <c r="BK5" s="59" t="s">
        <v>93</v>
      </c>
      <c r="BL5" s="59" t="s">
        <v>94</v>
      </c>
      <c r="BM5" s="59" t="s">
        <v>95</v>
      </c>
      <c r="BN5" s="59" t="s">
        <v>96</v>
      </c>
      <c r="BO5" s="59" t="s">
        <v>97</v>
      </c>
      <c r="BP5" s="59" t="s">
        <v>98</v>
      </c>
      <c r="BQ5" s="59" t="s">
        <v>104</v>
      </c>
      <c r="BR5" s="59" t="s">
        <v>106</v>
      </c>
      <c r="BS5" s="59" t="s">
        <v>90</v>
      </c>
      <c r="BT5" s="59" t="s">
        <v>100</v>
      </c>
      <c r="BU5" s="59" t="s">
        <v>92</v>
      </c>
      <c r="BV5" s="59" t="s">
        <v>93</v>
      </c>
      <c r="BW5" s="59" t="s">
        <v>94</v>
      </c>
      <c r="BX5" s="59" t="s">
        <v>95</v>
      </c>
      <c r="BY5" s="59" t="s">
        <v>96</v>
      </c>
      <c r="BZ5" s="59" t="s">
        <v>97</v>
      </c>
      <c r="CA5" s="59" t="s">
        <v>98</v>
      </c>
      <c r="CB5" s="59" t="s">
        <v>99</v>
      </c>
      <c r="CC5" s="59" t="s">
        <v>107</v>
      </c>
      <c r="CD5" s="59" t="s">
        <v>90</v>
      </c>
      <c r="CE5" s="59" t="s">
        <v>100</v>
      </c>
      <c r="CF5" s="59" t="s">
        <v>92</v>
      </c>
      <c r="CG5" s="59" t="s">
        <v>93</v>
      </c>
      <c r="CH5" s="59" t="s">
        <v>94</v>
      </c>
      <c r="CI5" s="59" t="s">
        <v>95</v>
      </c>
      <c r="CJ5" s="59" t="s">
        <v>96</v>
      </c>
      <c r="CK5" s="59" t="s">
        <v>97</v>
      </c>
      <c r="CL5" s="59" t="s">
        <v>98</v>
      </c>
      <c r="CM5" s="150"/>
      <c r="CN5" s="150"/>
      <c r="CO5" s="59" t="s">
        <v>99</v>
      </c>
      <c r="CP5" s="59" t="s">
        <v>106</v>
      </c>
      <c r="CQ5" s="59" t="s">
        <v>90</v>
      </c>
      <c r="CR5" s="59" t="s">
        <v>100</v>
      </c>
      <c r="CS5" s="59" t="s">
        <v>92</v>
      </c>
      <c r="CT5" s="59" t="s">
        <v>93</v>
      </c>
      <c r="CU5" s="59" t="s">
        <v>94</v>
      </c>
      <c r="CV5" s="59" t="s">
        <v>95</v>
      </c>
      <c r="CW5" s="59" t="s">
        <v>96</v>
      </c>
      <c r="CX5" s="59" t="s">
        <v>97</v>
      </c>
      <c r="CY5" s="59" t="s">
        <v>98</v>
      </c>
      <c r="CZ5" s="59" t="s">
        <v>99</v>
      </c>
      <c r="DA5" s="59" t="s">
        <v>89</v>
      </c>
      <c r="DB5" s="59" t="s">
        <v>108</v>
      </c>
      <c r="DC5" s="59" t="s">
        <v>91</v>
      </c>
      <c r="DD5" s="59" t="s">
        <v>92</v>
      </c>
      <c r="DE5" s="59" t="s">
        <v>93</v>
      </c>
      <c r="DF5" s="59" t="s">
        <v>94</v>
      </c>
      <c r="DG5" s="59" t="s">
        <v>95</v>
      </c>
      <c r="DH5" s="59" t="s">
        <v>96</v>
      </c>
      <c r="DI5" s="59" t="s">
        <v>97</v>
      </c>
      <c r="DJ5" s="59" t="s">
        <v>35</v>
      </c>
      <c r="DK5" s="59" t="s">
        <v>99</v>
      </c>
      <c r="DL5" s="59" t="s">
        <v>102</v>
      </c>
      <c r="DM5" s="59" t="s">
        <v>103</v>
      </c>
      <c r="DN5" s="59" t="s">
        <v>100</v>
      </c>
      <c r="DO5" s="59" t="s">
        <v>109</v>
      </c>
      <c r="DP5" s="59" t="s">
        <v>93</v>
      </c>
      <c r="DQ5" s="59" t="s">
        <v>94</v>
      </c>
      <c r="DR5" s="59" t="s">
        <v>95</v>
      </c>
      <c r="DS5" s="59" t="s">
        <v>96</v>
      </c>
      <c r="DT5" s="59" t="s">
        <v>97</v>
      </c>
      <c r="DU5" s="59" t="s">
        <v>98</v>
      </c>
    </row>
    <row r="6" spans="1:125" s="66" customFormat="1" x14ac:dyDescent="0.2">
      <c r="A6" s="49" t="s">
        <v>110</v>
      </c>
      <c r="B6" s="60">
        <f>B8</f>
        <v>2019</v>
      </c>
      <c r="C6" s="60">
        <f t="shared" ref="C6:X6" si="1">C8</f>
        <v>370002</v>
      </c>
      <c r="D6" s="60">
        <f t="shared" si="1"/>
        <v>47</v>
      </c>
      <c r="E6" s="60">
        <f t="shared" si="1"/>
        <v>14</v>
      </c>
      <c r="F6" s="60">
        <f t="shared" si="1"/>
        <v>0</v>
      </c>
      <c r="G6" s="60">
        <f t="shared" si="1"/>
        <v>4</v>
      </c>
      <c r="H6" s="60" t="str">
        <f>SUBSTITUTE(H8,"　","")</f>
        <v>香川県</v>
      </c>
      <c r="I6" s="60" t="str">
        <f t="shared" si="1"/>
        <v>高松空港県営駐車場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5</v>
      </c>
      <c r="S6" s="62" t="str">
        <f t="shared" si="1"/>
        <v>公共施設</v>
      </c>
      <c r="T6" s="62" t="str">
        <f t="shared" si="1"/>
        <v>無</v>
      </c>
      <c r="U6" s="63">
        <f t="shared" si="1"/>
        <v>6128</v>
      </c>
      <c r="V6" s="63">
        <f t="shared" si="1"/>
        <v>150</v>
      </c>
      <c r="W6" s="63">
        <f t="shared" si="1"/>
        <v>150</v>
      </c>
      <c r="X6" s="62" t="str">
        <f t="shared" si="1"/>
        <v>利用料金制</v>
      </c>
      <c r="Y6" s="64">
        <f>IF(Y8="-",NA(),Y8)</f>
        <v>269.5</v>
      </c>
      <c r="Z6" s="64">
        <f t="shared" ref="Z6:AH6" si="2">IF(Z8="-",NA(),Z8)</f>
        <v>243.8</v>
      </c>
      <c r="AA6" s="64">
        <f t="shared" si="2"/>
        <v>337.5</v>
      </c>
      <c r="AB6" s="64">
        <f t="shared" si="2"/>
        <v>107.2</v>
      </c>
      <c r="AC6" s="64">
        <f t="shared" si="2"/>
        <v>73.900000000000006</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8.6</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41</v>
      </c>
      <c r="AY6" s="65">
        <f t="shared" si="4"/>
        <v>0</v>
      </c>
      <c r="AZ6" s="65">
        <f t="shared" si="4"/>
        <v>48</v>
      </c>
      <c r="BA6" s="65">
        <f t="shared" si="4"/>
        <v>54</v>
      </c>
      <c r="BB6" s="65">
        <f t="shared" si="4"/>
        <v>33</v>
      </c>
      <c r="BC6" s="65">
        <f t="shared" si="4"/>
        <v>14</v>
      </c>
      <c r="BD6" s="65">
        <f t="shared" si="4"/>
        <v>4</v>
      </c>
      <c r="BE6" s="63" t="str">
        <f>IF(BE8="-","",IF(BE8="-","【-】","【"&amp;SUBSTITUTE(TEXT(BE8,"#,##0"),"-","△")&amp;"】"))</f>
        <v>【17】</v>
      </c>
      <c r="BF6" s="64">
        <f>IF(BF8="-",NA(),BF8)</f>
        <v>68.900000000000006</v>
      </c>
      <c r="BG6" s="64">
        <f t="shared" ref="BG6:BO6" si="5">IF(BG8="-",NA(),BG8)</f>
        <v>65.8</v>
      </c>
      <c r="BH6" s="64">
        <f t="shared" si="5"/>
        <v>76.2</v>
      </c>
      <c r="BI6" s="64">
        <f t="shared" si="5"/>
        <v>32.1</v>
      </c>
      <c r="BJ6" s="64">
        <f t="shared" si="5"/>
        <v>21.3</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5729</v>
      </c>
      <c r="BR6" s="65">
        <f t="shared" ref="BR6:BZ6" si="6">IF(BR8="-",NA(),BR8)</f>
        <v>5905</v>
      </c>
      <c r="BS6" s="65">
        <f t="shared" si="6"/>
        <v>8066</v>
      </c>
      <c r="BT6" s="65">
        <f t="shared" si="6"/>
        <v>4640</v>
      </c>
      <c r="BU6" s="65">
        <f t="shared" si="6"/>
        <v>1824</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111</v>
      </c>
      <c r="CM6" s="63">
        <f t="shared" ref="CM6:CN6" si="7">CM8</f>
        <v>0</v>
      </c>
      <c r="CN6" s="63">
        <f t="shared" si="7"/>
        <v>0</v>
      </c>
      <c r="CO6" s="64"/>
      <c r="CP6" s="64"/>
      <c r="CQ6" s="64"/>
      <c r="CR6" s="64"/>
      <c r="CS6" s="64"/>
      <c r="CT6" s="64"/>
      <c r="CU6" s="64"/>
      <c r="CV6" s="64"/>
      <c r="CW6" s="64"/>
      <c r="CX6" s="64"/>
      <c r="CY6" s="61" t="s">
        <v>112</v>
      </c>
      <c r="CZ6" s="64">
        <f>IF(CZ8="-",NA(),CZ8)</f>
        <v>926.6</v>
      </c>
      <c r="DA6" s="64">
        <f t="shared" ref="DA6:DI6" si="8">IF(DA8="-",NA(),DA8)</f>
        <v>858.6</v>
      </c>
      <c r="DB6" s="64">
        <f t="shared" si="8"/>
        <v>727.3</v>
      </c>
      <c r="DC6" s="64">
        <f t="shared" si="8"/>
        <v>435.1</v>
      </c>
      <c r="DD6" s="64">
        <f t="shared" si="8"/>
        <v>727</v>
      </c>
      <c r="DE6" s="64">
        <f t="shared" si="8"/>
        <v>85.4</v>
      </c>
      <c r="DF6" s="64">
        <f t="shared" si="8"/>
        <v>69.900000000000006</v>
      </c>
      <c r="DG6" s="64">
        <f t="shared" si="8"/>
        <v>59.6</v>
      </c>
      <c r="DH6" s="64">
        <f t="shared" si="8"/>
        <v>51.8</v>
      </c>
      <c r="DI6" s="64">
        <f t="shared" si="8"/>
        <v>51</v>
      </c>
      <c r="DJ6" s="61" t="str">
        <f>IF(DJ8="-","",IF(DJ8="-","【-】","【"&amp;SUBSTITUTE(TEXT(DJ8,"#,##0.0"),"-","△")&amp;"】"))</f>
        <v>【425.4】</v>
      </c>
      <c r="DK6" s="64">
        <f>IF(DK8="-",NA(),DK8)</f>
        <v>56.7</v>
      </c>
      <c r="DL6" s="64">
        <f t="shared" ref="DL6:DT6" si="9">IF(DL8="-",NA(),DL8)</f>
        <v>62</v>
      </c>
      <c r="DM6" s="64">
        <f t="shared" si="9"/>
        <v>64</v>
      </c>
      <c r="DN6" s="64">
        <f t="shared" si="9"/>
        <v>56.7</v>
      </c>
      <c r="DO6" s="64">
        <f t="shared" si="9"/>
        <v>10</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2">
      <c r="A7" s="49" t="s">
        <v>113</v>
      </c>
      <c r="B7" s="60">
        <f t="shared" ref="B7:X7" si="10">B8</f>
        <v>2019</v>
      </c>
      <c r="C7" s="60">
        <f t="shared" si="10"/>
        <v>370002</v>
      </c>
      <c r="D7" s="60">
        <f t="shared" si="10"/>
        <v>47</v>
      </c>
      <c r="E7" s="60">
        <f t="shared" si="10"/>
        <v>14</v>
      </c>
      <c r="F7" s="60">
        <f t="shared" si="10"/>
        <v>0</v>
      </c>
      <c r="G7" s="60">
        <f t="shared" si="10"/>
        <v>4</v>
      </c>
      <c r="H7" s="60" t="str">
        <f t="shared" si="10"/>
        <v>香川県</v>
      </c>
      <c r="I7" s="60" t="str">
        <f t="shared" si="10"/>
        <v>高松空港県営駐車場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5</v>
      </c>
      <c r="S7" s="62" t="str">
        <f t="shared" si="10"/>
        <v>公共施設</v>
      </c>
      <c r="T7" s="62" t="str">
        <f t="shared" si="10"/>
        <v>無</v>
      </c>
      <c r="U7" s="63">
        <f t="shared" si="10"/>
        <v>6128</v>
      </c>
      <c r="V7" s="63">
        <f t="shared" si="10"/>
        <v>150</v>
      </c>
      <c r="W7" s="63">
        <f t="shared" si="10"/>
        <v>150</v>
      </c>
      <c r="X7" s="62" t="str">
        <f t="shared" si="10"/>
        <v>利用料金制</v>
      </c>
      <c r="Y7" s="64">
        <f>Y8</f>
        <v>269.5</v>
      </c>
      <c r="Z7" s="64">
        <f t="shared" ref="Z7:AH7" si="11">Z8</f>
        <v>243.8</v>
      </c>
      <c r="AA7" s="64">
        <f t="shared" si="11"/>
        <v>337.5</v>
      </c>
      <c r="AB7" s="64">
        <f t="shared" si="11"/>
        <v>107.2</v>
      </c>
      <c r="AC7" s="64">
        <f t="shared" si="11"/>
        <v>73.900000000000006</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8.6</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41</v>
      </c>
      <c r="AY7" s="65">
        <f t="shared" si="13"/>
        <v>0</v>
      </c>
      <c r="AZ7" s="65">
        <f t="shared" si="13"/>
        <v>48</v>
      </c>
      <c r="BA7" s="65">
        <f t="shared" si="13"/>
        <v>54</v>
      </c>
      <c r="BB7" s="65">
        <f t="shared" si="13"/>
        <v>33</v>
      </c>
      <c r="BC7" s="65">
        <f t="shared" si="13"/>
        <v>14</v>
      </c>
      <c r="BD7" s="65">
        <f t="shared" si="13"/>
        <v>4</v>
      </c>
      <c r="BE7" s="63"/>
      <c r="BF7" s="64">
        <f>BF8</f>
        <v>68.900000000000006</v>
      </c>
      <c r="BG7" s="64">
        <f t="shared" ref="BG7:BO7" si="14">BG8</f>
        <v>65.8</v>
      </c>
      <c r="BH7" s="64">
        <f t="shared" si="14"/>
        <v>76.2</v>
      </c>
      <c r="BI7" s="64">
        <f t="shared" si="14"/>
        <v>32.1</v>
      </c>
      <c r="BJ7" s="64">
        <f t="shared" si="14"/>
        <v>21.3</v>
      </c>
      <c r="BK7" s="64">
        <f t="shared" si="14"/>
        <v>33.4</v>
      </c>
      <c r="BL7" s="64">
        <f t="shared" si="14"/>
        <v>32.299999999999997</v>
      </c>
      <c r="BM7" s="64">
        <f t="shared" si="14"/>
        <v>22.3</v>
      </c>
      <c r="BN7" s="64">
        <f t="shared" si="14"/>
        <v>33.6</v>
      </c>
      <c r="BO7" s="64">
        <f t="shared" si="14"/>
        <v>35.299999999999997</v>
      </c>
      <c r="BP7" s="61"/>
      <c r="BQ7" s="65">
        <f>BQ8</f>
        <v>5729</v>
      </c>
      <c r="BR7" s="65">
        <f t="shared" ref="BR7:BZ7" si="15">BR8</f>
        <v>5905</v>
      </c>
      <c r="BS7" s="65">
        <f t="shared" si="15"/>
        <v>8066</v>
      </c>
      <c r="BT7" s="65">
        <f t="shared" si="15"/>
        <v>4640</v>
      </c>
      <c r="BU7" s="65">
        <f t="shared" si="15"/>
        <v>1824</v>
      </c>
      <c r="BV7" s="65">
        <f t="shared" si="15"/>
        <v>9663</v>
      </c>
      <c r="BW7" s="65">
        <f t="shared" si="15"/>
        <v>9019</v>
      </c>
      <c r="BX7" s="65">
        <f t="shared" si="15"/>
        <v>8406</v>
      </c>
      <c r="BY7" s="65">
        <f t="shared" si="15"/>
        <v>7531</v>
      </c>
      <c r="BZ7" s="65">
        <f t="shared" si="15"/>
        <v>8442</v>
      </c>
      <c r="CA7" s="63"/>
      <c r="CB7" s="64" t="s">
        <v>114</v>
      </c>
      <c r="CC7" s="64" t="s">
        <v>114</v>
      </c>
      <c r="CD7" s="64" t="s">
        <v>114</v>
      </c>
      <c r="CE7" s="64" t="s">
        <v>114</v>
      </c>
      <c r="CF7" s="64" t="s">
        <v>114</v>
      </c>
      <c r="CG7" s="64" t="s">
        <v>114</v>
      </c>
      <c r="CH7" s="64" t="s">
        <v>114</v>
      </c>
      <c r="CI7" s="64" t="s">
        <v>114</v>
      </c>
      <c r="CJ7" s="64" t="s">
        <v>114</v>
      </c>
      <c r="CK7" s="64" t="s">
        <v>111</v>
      </c>
      <c r="CL7" s="61"/>
      <c r="CM7" s="63">
        <f>CM8</f>
        <v>0</v>
      </c>
      <c r="CN7" s="63">
        <f>CN8</f>
        <v>0</v>
      </c>
      <c r="CO7" s="64" t="s">
        <v>114</v>
      </c>
      <c r="CP7" s="64" t="s">
        <v>114</v>
      </c>
      <c r="CQ7" s="64" t="s">
        <v>114</v>
      </c>
      <c r="CR7" s="64" t="s">
        <v>114</v>
      </c>
      <c r="CS7" s="64" t="s">
        <v>114</v>
      </c>
      <c r="CT7" s="64" t="s">
        <v>114</v>
      </c>
      <c r="CU7" s="64" t="s">
        <v>114</v>
      </c>
      <c r="CV7" s="64" t="s">
        <v>114</v>
      </c>
      <c r="CW7" s="64" t="s">
        <v>114</v>
      </c>
      <c r="CX7" s="64" t="s">
        <v>111</v>
      </c>
      <c r="CY7" s="61"/>
      <c r="CZ7" s="64">
        <f>CZ8</f>
        <v>926.6</v>
      </c>
      <c r="DA7" s="64">
        <f t="shared" ref="DA7:DI7" si="16">DA8</f>
        <v>858.6</v>
      </c>
      <c r="DB7" s="64">
        <f t="shared" si="16"/>
        <v>727.3</v>
      </c>
      <c r="DC7" s="64">
        <f t="shared" si="16"/>
        <v>435.1</v>
      </c>
      <c r="DD7" s="64">
        <f t="shared" si="16"/>
        <v>727</v>
      </c>
      <c r="DE7" s="64">
        <f t="shared" si="16"/>
        <v>85.4</v>
      </c>
      <c r="DF7" s="64">
        <f t="shared" si="16"/>
        <v>69.900000000000006</v>
      </c>
      <c r="DG7" s="64">
        <f t="shared" si="16"/>
        <v>59.6</v>
      </c>
      <c r="DH7" s="64">
        <f t="shared" si="16"/>
        <v>51.8</v>
      </c>
      <c r="DI7" s="64">
        <f t="shared" si="16"/>
        <v>51</v>
      </c>
      <c r="DJ7" s="61"/>
      <c r="DK7" s="64">
        <f>DK8</f>
        <v>56.7</v>
      </c>
      <c r="DL7" s="64">
        <f t="shared" ref="DL7:DT7" si="17">DL8</f>
        <v>62</v>
      </c>
      <c r="DM7" s="64">
        <f t="shared" si="17"/>
        <v>64</v>
      </c>
      <c r="DN7" s="64">
        <f t="shared" si="17"/>
        <v>56.7</v>
      </c>
      <c r="DO7" s="64">
        <f t="shared" si="17"/>
        <v>10</v>
      </c>
      <c r="DP7" s="64">
        <f t="shared" si="17"/>
        <v>154.1</v>
      </c>
      <c r="DQ7" s="64">
        <f t="shared" si="17"/>
        <v>151.6</v>
      </c>
      <c r="DR7" s="64">
        <f t="shared" si="17"/>
        <v>151.19999999999999</v>
      </c>
      <c r="DS7" s="64">
        <f t="shared" si="17"/>
        <v>159.69999999999999</v>
      </c>
      <c r="DT7" s="64">
        <f t="shared" si="17"/>
        <v>176</v>
      </c>
      <c r="DU7" s="61"/>
    </row>
    <row r="8" spans="1:125" s="66" customFormat="1" x14ac:dyDescent="0.2">
      <c r="A8" s="49"/>
      <c r="B8" s="67">
        <v>2019</v>
      </c>
      <c r="C8" s="67">
        <v>370002</v>
      </c>
      <c r="D8" s="67">
        <v>47</v>
      </c>
      <c r="E8" s="67">
        <v>14</v>
      </c>
      <c r="F8" s="67">
        <v>0</v>
      </c>
      <c r="G8" s="67">
        <v>4</v>
      </c>
      <c r="H8" s="67" t="s">
        <v>115</v>
      </c>
      <c r="I8" s="67" t="s">
        <v>116</v>
      </c>
      <c r="J8" s="67" t="s">
        <v>117</v>
      </c>
      <c r="K8" s="67" t="s">
        <v>118</v>
      </c>
      <c r="L8" s="67" t="s">
        <v>119</v>
      </c>
      <c r="M8" s="67" t="s">
        <v>120</v>
      </c>
      <c r="N8" s="67" t="s">
        <v>121</v>
      </c>
      <c r="O8" s="68" t="s">
        <v>122</v>
      </c>
      <c r="P8" s="69" t="s">
        <v>123</v>
      </c>
      <c r="Q8" s="69" t="s">
        <v>124</v>
      </c>
      <c r="R8" s="70">
        <v>5</v>
      </c>
      <c r="S8" s="69" t="s">
        <v>125</v>
      </c>
      <c r="T8" s="69" t="s">
        <v>126</v>
      </c>
      <c r="U8" s="70">
        <v>6128</v>
      </c>
      <c r="V8" s="70">
        <v>150</v>
      </c>
      <c r="W8" s="70">
        <v>150</v>
      </c>
      <c r="X8" s="69" t="s">
        <v>127</v>
      </c>
      <c r="Y8" s="71">
        <v>269.5</v>
      </c>
      <c r="Z8" s="71">
        <v>243.8</v>
      </c>
      <c r="AA8" s="71">
        <v>337.5</v>
      </c>
      <c r="AB8" s="71">
        <v>107.2</v>
      </c>
      <c r="AC8" s="71">
        <v>73.900000000000006</v>
      </c>
      <c r="AD8" s="71">
        <v>443.6</v>
      </c>
      <c r="AE8" s="71">
        <v>355.6</v>
      </c>
      <c r="AF8" s="71">
        <v>358.6</v>
      </c>
      <c r="AG8" s="71">
        <v>464.8</v>
      </c>
      <c r="AH8" s="71">
        <v>1721.5</v>
      </c>
      <c r="AI8" s="68">
        <v>619.1</v>
      </c>
      <c r="AJ8" s="71">
        <v>0</v>
      </c>
      <c r="AK8" s="71">
        <v>0</v>
      </c>
      <c r="AL8" s="71">
        <v>0</v>
      </c>
      <c r="AM8" s="71">
        <v>8.6</v>
      </c>
      <c r="AN8" s="71">
        <v>0</v>
      </c>
      <c r="AO8" s="71">
        <v>2.2999999999999998</v>
      </c>
      <c r="AP8" s="71">
        <v>2.7</v>
      </c>
      <c r="AQ8" s="71">
        <v>2.2999999999999998</v>
      </c>
      <c r="AR8" s="71">
        <v>9.6999999999999993</v>
      </c>
      <c r="AS8" s="71">
        <v>1.3</v>
      </c>
      <c r="AT8" s="68">
        <v>2.2999999999999998</v>
      </c>
      <c r="AU8" s="72">
        <v>0</v>
      </c>
      <c r="AV8" s="72">
        <v>0</v>
      </c>
      <c r="AW8" s="72">
        <v>0</v>
      </c>
      <c r="AX8" s="72">
        <v>41</v>
      </c>
      <c r="AY8" s="72">
        <v>0</v>
      </c>
      <c r="AZ8" s="72">
        <v>48</v>
      </c>
      <c r="BA8" s="72">
        <v>54</v>
      </c>
      <c r="BB8" s="72">
        <v>33</v>
      </c>
      <c r="BC8" s="72">
        <v>14</v>
      </c>
      <c r="BD8" s="72">
        <v>4</v>
      </c>
      <c r="BE8" s="72">
        <v>17</v>
      </c>
      <c r="BF8" s="71">
        <v>68.900000000000006</v>
      </c>
      <c r="BG8" s="71">
        <v>65.8</v>
      </c>
      <c r="BH8" s="71">
        <v>76.2</v>
      </c>
      <c r="BI8" s="71">
        <v>32.1</v>
      </c>
      <c r="BJ8" s="71">
        <v>21.3</v>
      </c>
      <c r="BK8" s="71">
        <v>33.4</v>
      </c>
      <c r="BL8" s="71">
        <v>32.299999999999997</v>
      </c>
      <c r="BM8" s="71">
        <v>22.3</v>
      </c>
      <c r="BN8" s="71">
        <v>33.6</v>
      </c>
      <c r="BO8" s="71">
        <v>35.299999999999997</v>
      </c>
      <c r="BP8" s="68">
        <v>20.8</v>
      </c>
      <c r="BQ8" s="72">
        <v>5729</v>
      </c>
      <c r="BR8" s="72">
        <v>5905</v>
      </c>
      <c r="BS8" s="72">
        <v>8066</v>
      </c>
      <c r="BT8" s="73">
        <v>4640</v>
      </c>
      <c r="BU8" s="73">
        <v>1824</v>
      </c>
      <c r="BV8" s="72">
        <v>9663</v>
      </c>
      <c r="BW8" s="72">
        <v>9019</v>
      </c>
      <c r="BX8" s="72">
        <v>8406</v>
      </c>
      <c r="BY8" s="72">
        <v>7531</v>
      </c>
      <c r="BZ8" s="72">
        <v>8442</v>
      </c>
      <c r="CA8" s="70">
        <v>14290</v>
      </c>
      <c r="CB8" s="71" t="s">
        <v>119</v>
      </c>
      <c r="CC8" s="71" t="s">
        <v>119</v>
      </c>
      <c r="CD8" s="71" t="s">
        <v>119</v>
      </c>
      <c r="CE8" s="71" t="s">
        <v>119</v>
      </c>
      <c r="CF8" s="71" t="s">
        <v>119</v>
      </c>
      <c r="CG8" s="71" t="s">
        <v>119</v>
      </c>
      <c r="CH8" s="71" t="s">
        <v>119</v>
      </c>
      <c r="CI8" s="71" t="s">
        <v>119</v>
      </c>
      <c r="CJ8" s="71" t="s">
        <v>119</v>
      </c>
      <c r="CK8" s="71" t="s">
        <v>119</v>
      </c>
      <c r="CL8" s="68" t="s">
        <v>119</v>
      </c>
      <c r="CM8" s="70">
        <v>0</v>
      </c>
      <c r="CN8" s="70">
        <v>0</v>
      </c>
      <c r="CO8" s="71" t="s">
        <v>119</v>
      </c>
      <c r="CP8" s="71" t="s">
        <v>119</v>
      </c>
      <c r="CQ8" s="71" t="s">
        <v>119</v>
      </c>
      <c r="CR8" s="71" t="s">
        <v>119</v>
      </c>
      <c r="CS8" s="71" t="s">
        <v>119</v>
      </c>
      <c r="CT8" s="71" t="s">
        <v>119</v>
      </c>
      <c r="CU8" s="71" t="s">
        <v>119</v>
      </c>
      <c r="CV8" s="71" t="s">
        <v>119</v>
      </c>
      <c r="CW8" s="71" t="s">
        <v>119</v>
      </c>
      <c r="CX8" s="71" t="s">
        <v>119</v>
      </c>
      <c r="CY8" s="68" t="s">
        <v>119</v>
      </c>
      <c r="CZ8" s="71">
        <v>926.6</v>
      </c>
      <c r="DA8" s="71">
        <v>858.6</v>
      </c>
      <c r="DB8" s="71">
        <v>727.3</v>
      </c>
      <c r="DC8" s="71">
        <v>435.1</v>
      </c>
      <c r="DD8" s="71">
        <v>727</v>
      </c>
      <c r="DE8" s="71">
        <v>85.4</v>
      </c>
      <c r="DF8" s="71">
        <v>69.900000000000006</v>
      </c>
      <c r="DG8" s="71">
        <v>59.6</v>
      </c>
      <c r="DH8" s="71">
        <v>51.8</v>
      </c>
      <c r="DI8" s="71">
        <v>51</v>
      </c>
      <c r="DJ8" s="68">
        <v>425.4</v>
      </c>
      <c r="DK8" s="71">
        <v>56.7</v>
      </c>
      <c r="DL8" s="71">
        <v>62</v>
      </c>
      <c r="DM8" s="71">
        <v>64</v>
      </c>
      <c r="DN8" s="71">
        <v>56.7</v>
      </c>
      <c r="DO8" s="71">
        <v>10</v>
      </c>
      <c r="DP8" s="71">
        <v>154.1</v>
      </c>
      <c r="DQ8" s="71">
        <v>151.6</v>
      </c>
      <c r="DR8" s="71">
        <v>151.19999999999999</v>
      </c>
      <c r="DS8" s="71">
        <v>159.69999999999999</v>
      </c>
      <c r="DT8" s="71">
        <v>176</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SG10530のC20-1306</cp:lastModifiedBy>
  <dcterms:created xsi:type="dcterms:W3CDTF">2020-12-04T03:38:33Z</dcterms:created>
  <dcterms:modified xsi:type="dcterms:W3CDTF">2021-01-22T03:24:19Z</dcterms:modified>
  <cp:category/>
</cp:coreProperties>
</file>