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3\intra\Kigyo\02電気工水課\20調査物\令和２年度\※(030112)(財政課)R元_公営企業に係る経営比較分析表（令和元年度決算）の分析等について\"/>
    </mc:Choice>
  </mc:AlternateContent>
  <workbookProtection workbookAlgorithmName="SHA-512" workbookHashValue="VBflNqQRJVUAz5hGlcMWykPKfU+f+SG4zJTLZx71uJDzt+As1cpoho3a4IEB6TO4mT7AA4aTE0w0cZ9+siAZRg==" workbookSaltValue="e/56tquKx93hmE5IckoYZQ==" workbookSpinCount="100000" lockStructure="1"/>
  <bookViews>
    <workbookView xWindow="357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 i="5" l="1"/>
  <c r="DG10" i="5"/>
  <c r="CM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OZ32" i="4"/>
  <c r="OF32" i="4"/>
  <c r="MN32" i="4"/>
  <c r="LT32" i="4"/>
  <c r="KZ32" i="4"/>
  <c r="KF32" i="4"/>
  <c r="JL32" i="4"/>
  <c r="GZ32" i="4"/>
  <c r="GF32" i="4"/>
  <c r="FL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2" i="4" l="1"/>
  <c r="HT32" i="4"/>
  <c r="PT32" i="4"/>
  <c r="ER33" i="4"/>
  <c r="HT33" i="4"/>
  <c r="V10" i="5"/>
  <c r="AF10" i="5"/>
  <c r="AJ10" i="5"/>
  <c r="AT10" i="5"/>
  <c r="BD10" i="5"/>
  <c r="BN10" i="5"/>
  <c r="BX10" i="5"/>
  <c r="CB10" i="5"/>
  <c r="CL10" i="5"/>
  <c r="CV10" i="5"/>
  <c r="DF10" i="5"/>
  <c r="DP10" i="5"/>
  <c r="DT10" i="5"/>
  <c r="ED10" i="5"/>
  <c r="BE10" i="5"/>
  <c r="CI10" i="5"/>
  <c r="CW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<sst xmlns="http://schemas.openxmlformats.org/spreadsheetml/2006/main" count="262" uniqueCount="107">
  <si>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</si>
  <si>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</si>
  <si>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</si>
  <si>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</si>
  <si>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</si>
  <si>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</si>
  <si>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</si>
  <si>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</si>
  <si>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</si>
  <si>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</si>
  <si>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</si>
  <si>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</si>
  <si>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</si>
  <si>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</si>
  <si>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</si>
  <si>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</si>
  <si>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</si>
  <si>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</si>
  <si>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</si>
  <si>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</si>
  <si>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</si>
  <si>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</si>
  <si>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</si>
  <si>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</si>
  <si>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</si>
  <si>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</si>
  <si>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</si>
  <si>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</si>
  <si>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</si>
  <si>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</si>
  <si>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</si>
  <si>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</si>
  <si>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</si>
  <si>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</si>
  <si>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</si>
  <si>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</si>
  <si>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</si>
  <si>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</si>
  <si>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</si>
  <si>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</si>
  <si>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</si>
  <si>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</si>
  <si>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</si>
  <si>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</si>
  <si>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</si>
  <si>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</si>
  <si>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</si>
  <si>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</si>
  <si>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</si>
  <si>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</si>
  <si>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</si>
  <si>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</si>
  <si>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</si>
  <si>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</si>
  <si>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</si>
  <si>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</si>
  <si>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</si>
  <si>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</si>
  <si>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</si>
  <si>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</si>
  <si>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</si>
  <si>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</si>
  <si>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</si>
  <si>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</si>
  <si>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</si>
  <si>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</si>
  <si>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</si>
  <si>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</si>
  <si>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</si>
  <si>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</si>
  <si>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</si>
  <si>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</si>
  <si>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</si>
  <si>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</si>
  <si>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</si>
  <si>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</si>
  <si>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</si>
  <si>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</si>
  <si>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</si>
  <si>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</si>
  <si>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</si>
  <si>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</si>
  <si>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</si>
  <si>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</si>
  <si>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</si>
  <si>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</si>
  <si>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</si>
  <si>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</si>
  <si>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390003</t>
  </si>
  <si>
    <t>46</t>
  </si>
  <si>
    <t>02</t>
  </si>
  <si>
    <t>0</t>
  </si>
  <si>
    <t>000</t>
  </si>
  <si>
    <t>高知県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</si>
  <si>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</si>
  <si>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</si>
  <si>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</si>
  <si>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</si>
  <si>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</si>
  <si>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</si>
  <si>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</si>
  <si>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</si>
  <si>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</si>
  <si>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</si>
  <si>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類似団体平均値よりも低い水準で推移しているものの100％を超えており、累積欠損金もないことから、堅調な経営を維持しています。H28年度に低下しているのは、取水設備における河床止復旧工事の実施などにより修繕費が増加したためです。R元年度に低下しているのは、管路更新や耐震診断等の委託業務の実施により費用が増加したためです。
　流動比率は、100％を大幅に超えており、類似団体平均値よりも高い水準で推移しています。H30年度に大きく増となっているのは、設備の再整備のために電気事業会計から借入れを行ったことにより流動資産が大きく増加したためです。
　料金回収率は、100％を超えており、給水に係る費用が給水収益で賄われています。H28年度に低下しているのは、取水設備における河床止復旧工事の実施などにより修繕費が増加したためです。R元年度に低下しているのは、管路更新の概略設計や施設の耐震診断の実施により費用が増加したためです。
　給水原価は、類似団体平均値を下回っていますが、機器の長寿命化等による設備投資の効率化や経費削減等の経営効率化の取組を行っていることによるものです。
　施設利用率は、同水準で推移しているものの、給水区域における工水需要の低迷により類似団体平均値を下回っています。また、契約率についても、同事由により50％を下回る低い水準で推移しています。この状況を踏まえ、新規給水契約の獲得に向けた積極的な営業活動の継続及び設備のダウンサイジングの検討等効率的な経営に向けた取組が重要となっています。</t>
    <phoneticPr fontId="5"/>
  </si>
  <si>
    <t>　有形固定資産減価償却率は、類似団体平均値よりも低い数値を示していますが、２つの事業を個別にみると、鏡川工水（S41年度一部給水開始）は約71％、香南工水（H24年度一部給水開始）では約30%となっており、鏡川工水の保有資産については、その多くが法定耐用年数に近づいています。
　管路経年化率についても個別にみると、香南工水の管路は、給水開始から日が浅く法定耐用年数を経過したものはありませんが、鏡川工水の管路では、約87％と類似団体平均値を大きく上回っており、その多くが法定耐用年数を経過しています。H30年度に策定した経営戦略では、計画期間10年間で配水管路の一部を更新することとしています。
　今後は、施設の老朽化への対応に加え、南海トラフ地震へ備えるため、経営戦略に基づき、管路の更新・耐震化を順次進めてまいります。</t>
    <phoneticPr fontId="5"/>
  </si>
  <si>
    <t>　工水事業の経営状況については、工業用水の適切な料金による安定供給を継続すべく、経費削減や業務の効率化などに努めており、全体的には健全な経営が行えています。
　鏡川工水では、施設の老朽化対策及び耐震化に向けた施設の修繕・改良を計画的に実施していきます。また、給水量増加に向けた取組を継続するとともに、更なる事業の効率化を図るためダウンサイジング等の検討を進めてまいります。
　また、一部の利用にとどまっていた香南工水は、R元年度に香南市の事業と統合し、R元年12月から本格稼働を開始しました。
　工水事業では、今後も、経営の効率化と施設の適切な維持管理に努めるとともに、経営戦略に基づく取組の推進により、引き続き健全な経営が行えるよう取り組んでまいります。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</si>
</sst>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35.71</c:v>
                </c:pt>
                <c:pt idx="1">
                  <c:v>38.03</c:v>
                </c:pt>
                <c:pt idx="2">
                  <c:v>40.69</c:v>
                </c:pt>
                <c:pt idx="3">
                  <c:v>43.25</c:v>
                </c:pt>
                <c:pt idx="4">
                  <c:v>46.16</c:v>
                </c:pt>
              </c:numCache>
            </c:numRef>
          </c:val>
          <c:extLst>
            <c:ext xmlns:c16="http://schemas.microsoft.com/office/drawing/2014/chart" uri="{C3380CC4-5D6E-409C-BE32-E72D297353CC}">
              <c16:uniqueId val="{00000000-FBE0-4F74-9FCD-CF96CFC08F5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FBE0-4F74-9FCD-CF96CFC08F5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8E-4469-8939-1002A4F056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048E-4469-8939-1002A4F056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113.79</c:v>
                </c:pt>
                <c:pt idx="1">
                  <c:v>104.65</c:v>
                </c:pt>
                <c:pt idx="2">
                  <c:v>111.49</c:v>
                </c:pt>
                <c:pt idx="3">
                  <c:v>114.01</c:v>
                </c:pt>
                <c:pt idx="4">
                  <c:v>107.47</c:v>
                </c:pt>
              </c:numCache>
            </c:numRef>
          </c:val>
          <c:extLst>
            <c:ext xmlns:c16="http://schemas.microsoft.com/office/drawing/2014/chart" uri="{C3380CC4-5D6E-409C-BE32-E72D297353CC}">
              <c16:uniqueId val="{00000000-4C64-4334-AC30-65B83892A6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4C64-4334-AC30-65B83892A6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50.08</c:v>
                </c:pt>
                <c:pt idx="1">
                  <c:v>50.26</c:v>
                </c:pt>
                <c:pt idx="2">
                  <c:v>50.44</c:v>
                </c:pt>
                <c:pt idx="3">
                  <c:v>51.38</c:v>
                </c:pt>
                <c:pt idx="4">
                  <c:v>47.86</c:v>
                </c:pt>
              </c:numCache>
            </c:numRef>
          </c:val>
          <c:extLst>
            <c:ext xmlns:c16="http://schemas.microsoft.com/office/drawing/2014/chart" uri="{C3380CC4-5D6E-409C-BE32-E72D297353CC}">
              <c16:uniqueId val="{00000000-79B0-4268-82FC-54AFB639A3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79B0-4268-82FC-54AFB639A3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0.18</c:v>
                </c:pt>
                <c:pt idx="1">
                  <c:v>0</c:v>
                </c:pt>
                <c:pt idx="2">
                  <c:v>0</c:v>
                </c:pt>
                <c:pt idx="3">
                  <c:v>0</c:v>
                </c:pt>
                <c:pt idx="4">
                  <c:v>0</c:v>
                </c:pt>
              </c:numCache>
            </c:numRef>
          </c:val>
          <c:extLst>
            <c:ext xmlns:c16="http://schemas.microsoft.com/office/drawing/2014/chart" uri="{C3380CC4-5D6E-409C-BE32-E72D297353CC}">
              <c16:uniqueId val="{00000000-DB59-4603-8429-CD74676C32D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DB59-4603-8429-CD74676C32D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762.32</c:v>
                </c:pt>
                <c:pt idx="1">
                  <c:v>612.91</c:v>
                </c:pt>
                <c:pt idx="2">
                  <c:v>1186.8699999999999</c:v>
                </c:pt>
                <c:pt idx="3">
                  <c:v>1692.68</c:v>
                </c:pt>
                <c:pt idx="4">
                  <c:v>1263.43</c:v>
                </c:pt>
              </c:numCache>
            </c:numRef>
          </c:val>
          <c:extLst>
            <c:ext xmlns:c16="http://schemas.microsoft.com/office/drawing/2014/chart" uri="{C3380CC4-5D6E-409C-BE32-E72D297353CC}">
              <c16:uniqueId val="{00000000-CDBD-476C-A4E0-1BE8E8861E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CDBD-476C-A4E0-1BE8E8861E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171.93</c:v>
                </c:pt>
                <c:pt idx="1">
                  <c:v>162.56</c:v>
                </c:pt>
                <c:pt idx="2">
                  <c:v>150.59</c:v>
                </c:pt>
                <c:pt idx="3">
                  <c:v>139.97</c:v>
                </c:pt>
                <c:pt idx="4">
                  <c:v>127.19</c:v>
                </c:pt>
              </c:numCache>
            </c:numRef>
          </c:val>
          <c:extLst>
            <c:ext xmlns:c16="http://schemas.microsoft.com/office/drawing/2014/chart" uri="{C3380CC4-5D6E-409C-BE32-E72D297353CC}">
              <c16:uniqueId val="{00000000-7F67-452F-B6CF-4FC6516082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7F67-452F-B6CF-4FC6516082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119.35</c:v>
                </c:pt>
                <c:pt idx="1">
                  <c:v>104.71</c:v>
                </c:pt>
                <c:pt idx="2">
                  <c:v>116.86</c:v>
                </c:pt>
                <c:pt idx="3">
                  <c:v>120.46</c:v>
                </c:pt>
                <c:pt idx="4">
                  <c:v>109.23</c:v>
                </c:pt>
              </c:numCache>
            </c:numRef>
          </c:val>
          <c:extLst>
            <c:ext xmlns:c16="http://schemas.microsoft.com/office/drawing/2014/chart" uri="{C3380CC4-5D6E-409C-BE32-E72D297353CC}">
              <c16:uniqueId val="{00000000-2206-471A-ACD9-4E7166B480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2206-471A-ACD9-4E7166B480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13.79</c:v>
                </c:pt>
                <c:pt idx="1">
                  <c:v>15.72</c:v>
                </c:pt>
                <c:pt idx="2">
                  <c:v>14.07</c:v>
                </c:pt>
                <c:pt idx="3">
                  <c:v>13.7</c:v>
                </c:pt>
                <c:pt idx="4">
                  <c:v>15.17</c:v>
                </c:pt>
              </c:numCache>
            </c:numRef>
          </c:val>
          <c:extLst>
            <c:ext xmlns:c16="http://schemas.microsoft.com/office/drawing/2014/chart" uri="{C3380CC4-5D6E-409C-BE32-E72D297353CC}">
              <c16:uniqueId val="{00000000-FF3D-4A35-B075-33BE0D9EE1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FF3D-4A35-B075-33BE0D9EE1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31.16</c:v>
                </c:pt>
                <c:pt idx="1">
                  <c:v>29.81</c:v>
                </c:pt>
                <c:pt idx="2">
                  <c:v>30.11</c:v>
                </c:pt>
                <c:pt idx="3">
                  <c:v>29.61</c:v>
                </c:pt>
                <c:pt idx="4">
                  <c:v>28.27</c:v>
                </c:pt>
              </c:numCache>
            </c:numRef>
          </c:val>
          <c:extLst>
            <c:ext xmlns:c16="http://schemas.microsoft.com/office/drawing/2014/chart" uri="{C3380CC4-5D6E-409C-BE32-E72D297353CC}">
              <c16:uniqueId val="{00000000-8127-4AA6-9A7F-A5E1547BE66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8127-4AA6-9A7F-A5E1547BE66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48.3</c:v>
                </c:pt>
                <c:pt idx="1">
                  <c:v>47.71</c:v>
                </c:pt>
                <c:pt idx="2">
                  <c:v>48.37</c:v>
                </c:pt>
                <c:pt idx="3">
                  <c:v>47.36</c:v>
                </c:pt>
                <c:pt idx="4">
                  <c:v>45.27</c:v>
                </c:pt>
              </c:numCache>
            </c:numRef>
          </c:val>
          <c:extLst>
            <c:ext xmlns:c16="http://schemas.microsoft.com/office/drawing/2014/chart" uri="{C3380CC4-5D6E-409C-BE32-E72D297353CC}">
              <c16:uniqueId val="{00000000-4C88-416C-9FC1-713FE1E85A3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4C88-416C-9FC1-713FE1E85A3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P49" zoomScaleNormal="10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高知県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59091</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16704</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89.3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50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26752</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9" t="s">
        <v>104</v>
      </c>
      <c r="SN16" s="160"/>
      <c r="SO16" s="160"/>
      <c r="SP16" s="160"/>
      <c r="SQ16" s="160"/>
      <c r="SR16" s="160"/>
      <c r="SS16" s="160"/>
      <c r="ST16" s="160"/>
      <c r="SU16" s="160"/>
      <c r="SV16" s="160"/>
      <c r="SW16" s="160"/>
      <c r="SX16" s="160"/>
      <c r="SY16" s="160"/>
      <c r="SZ16" s="160"/>
      <c r="TA16" s="16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59"/>
      <c r="SN17" s="160"/>
      <c r="SO17" s="160"/>
      <c r="SP17" s="160"/>
      <c r="SQ17" s="160"/>
      <c r="SR17" s="160"/>
      <c r="SS17" s="160"/>
      <c r="ST17" s="160"/>
      <c r="SU17" s="160"/>
      <c r="SV17" s="160"/>
      <c r="SW17" s="160"/>
      <c r="SX17" s="160"/>
      <c r="SY17" s="160"/>
      <c r="SZ17" s="160"/>
      <c r="TA17" s="16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59"/>
      <c r="SN18" s="160"/>
      <c r="SO18" s="160"/>
      <c r="SP18" s="160"/>
      <c r="SQ18" s="160"/>
      <c r="SR18" s="160"/>
      <c r="SS18" s="160"/>
      <c r="ST18" s="160"/>
      <c r="SU18" s="160"/>
      <c r="SV18" s="160"/>
      <c r="SW18" s="160"/>
      <c r="SX18" s="160"/>
      <c r="SY18" s="160"/>
      <c r="SZ18" s="160"/>
      <c r="TA18" s="16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59"/>
      <c r="SN19" s="160"/>
      <c r="SO19" s="160"/>
      <c r="SP19" s="160"/>
      <c r="SQ19" s="160"/>
      <c r="SR19" s="160"/>
      <c r="SS19" s="160"/>
      <c r="ST19" s="160"/>
      <c r="SU19" s="160"/>
      <c r="SV19" s="160"/>
      <c r="SW19" s="160"/>
      <c r="SX19" s="160"/>
      <c r="SY19" s="160"/>
      <c r="SZ19" s="160"/>
      <c r="TA19" s="16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59"/>
      <c r="SN20" s="160"/>
      <c r="SO20" s="160"/>
      <c r="SP20" s="160"/>
      <c r="SQ20" s="160"/>
      <c r="SR20" s="160"/>
      <c r="SS20" s="160"/>
      <c r="ST20" s="160"/>
      <c r="SU20" s="160"/>
      <c r="SV20" s="160"/>
      <c r="SW20" s="160"/>
      <c r="SX20" s="160"/>
      <c r="SY20" s="160"/>
      <c r="SZ20" s="160"/>
      <c r="TA20" s="16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59"/>
      <c r="SN21" s="160"/>
      <c r="SO21" s="160"/>
      <c r="SP21" s="160"/>
      <c r="SQ21" s="160"/>
      <c r="SR21" s="160"/>
      <c r="SS21" s="160"/>
      <c r="ST21" s="160"/>
      <c r="SU21" s="160"/>
      <c r="SV21" s="160"/>
      <c r="SW21" s="160"/>
      <c r="SX21" s="160"/>
      <c r="SY21" s="160"/>
      <c r="SZ21" s="160"/>
      <c r="TA21" s="16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59"/>
      <c r="SN22" s="160"/>
      <c r="SO22" s="160"/>
      <c r="SP22" s="160"/>
      <c r="SQ22" s="160"/>
      <c r="SR22" s="160"/>
      <c r="SS22" s="160"/>
      <c r="ST22" s="160"/>
      <c r="SU22" s="160"/>
      <c r="SV22" s="160"/>
      <c r="SW22" s="160"/>
      <c r="SX22" s="160"/>
      <c r="SY22" s="160"/>
      <c r="SZ22" s="160"/>
      <c r="TA22" s="16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59"/>
      <c r="SN23" s="160"/>
      <c r="SO23" s="160"/>
      <c r="SP23" s="160"/>
      <c r="SQ23" s="160"/>
      <c r="SR23" s="160"/>
      <c r="SS23" s="160"/>
      <c r="ST23" s="160"/>
      <c r="SU23" s="160"/>
      <c r="SV23" s="160"/>
      <c r="SW23" s="160"/>
      <c r="SX23" s="160"/>
      <c r="SY23" s="160"/>
      <c r="SZ23" s="160"/>
      <c r="TA23" s="16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59"/>
      <c r="SN24" s="160"/>
      <c r="SO24" s="160"/>
      <c r="SP24" s="160"/>
      <c r="SQ24" s="160"/>
      <c r="SR24" s="160"/>
      <c r="SS24" s="160"/>
      <c r="ST24" s="160"/>
      <c r="SU24" s="160"/>
      <c r="SV24" s="160"/>
      <c r="SW24" s="160"/>
      <c r="SX24" s="160"/>
      <c r="SY24" s="160"/>
      <c r="SZ24" s="160"/>
      <c r="TA24" s="16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59"/>
      <c r="SN25" s="160"/>
      <c r="SO25" s="160"/>
      <c r="SP25" s="160"/>
      <c r="SQ25" s="160"/>
      <c r="SR25" s="160"/>
      <c r="SS25" s="160"/>
      <c r="ST25" s="160"/>
      <c r="SU25" s="160"/>
      <c r="SV25" s="160"/>
      <c r="SW25" s="160"/>
      <c r="SX25" s="160"/>
      <c r="SY25" s="160"/>
      <c r="SZ25" s="160"/>
      <c r="TA25" s="16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59"/>
      <c r="SN26" s="160"/>
      <c r="SO26" s="160"/>
      <c r="SP26" s="160"/>
      <c r="SQ26" s="160"/>
      <c r="SR26" s="160"/>
      <c r="SS26" s="160"/>
      <c r="ST26" s="160"/>
      <c r="SU26" s="160"/>
      <c r="SV26" s="160"/>
      <c r="SW26" s="160"/>
      <c r="SX26" s="160"/>
      <c r="SY26" s="160"/>
      <c r="SZ26" s="160"/>
      <c r="TA26" s="16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59"/>
      <c r="SN27" s="160"/>
      <c r="SO27" s="160"/>
      <c r="SP27" s="160"/>
      <c r="SQ27" s="160"/>
      <c r="SR27" s="160"/>
      <c r="SS27" s="160"/>
      <c r="ST27" s="160"/>
      <c r="SU27" s="160"/>
      <c r="SV27" s="160"/>
      <c r="SW27" s="160"/>
      <c r="SX27" s="160"/>
      <c r="SY27" s="160"/>
      <c r="SZ27" s="160"/>
      <c r="TA27" s="16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59"/>
      <c r="SN28" s="160"/>
      <c r="SO28" s="160"/>
      <c r="SP28" s="160"/>
      <c r="SQ28" s="160"/>
      <c r="SR28" s="160"/>
      <c r="SS28" s="160"/>
      <c r="ST28" s="160"/>
      <c r="SU28" s="160"/>
      <c r="SV28" s="160"/>
      <c r="SW28" s="160"/>
      <c r="SX28" s="160"/>
      <c r="SY28" s="160"/>
      <c r="SZ28" s="160"/>
      <c r="TA28" s="16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59"/>
      <c r="SN29" s="160"/>
      <c r="SO29" s="160"/>
      <c r="SP29" s="160"/>
      <c r="SQ29" s="160"/>
      <c r="SR29" s="160"/>
      <c r="SS29" s="160"/>
      <c r="ST29" s="160"/>
      <c r="SU29" s="160"/>
      <c r="SV29" s="160"/>
      <c r="SW29" s="160"/>
      <c r="SX29" s="160"/>
      <c r="SY29" s="160"/>
      <c r="SZ29" s="160"/>
      <c r="TA29" s="16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9"/>
      <c r="SN30" s="160"/>
      <c r="SO30" s="160"/>
      <c r="SP30" s="160"/>
      <c r="SQ30" s="160"/>
      <c r="SR30" s="160"/>
      <c r="SS30" s="160"/>
      <c r="ST30" s="160"/>
      <c r="SU30" s="160"/>
      <c r="SV30" s="160"/>
      <c r="SW30" s="160"/>
      <c r="SX30" s="160"/>
      <c r="SY30" s="160"/>
      <c r="SZ30" s="160"/>
      <c r="TA30" s="161"/>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59"/>
      <c r="SN31" s="160"/>
      <c r="SO31" s="160"/>
      <c r="SP31" s="160"/>
      <c r="SQ31" s="160"/>
      <c r="SR31" s="160"/>
      <c r="SS31" s="160"/>
      <c r="ST31" s="160"/>
      <c r="SU31" s="160"/>
      <c r="SV31" s="160"/>
      <c r="SW31" s="160"/>
      <c r="SX31" s="160"/>
      <c r="SY31" s="160"/>
      <c r="SZ31" s="160"/>
      <c r="TA31" s="161"/>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113.79</v>
      </c>
      <c r="Y32" s="129"/>
      <c r="Z32" s="129"/>
      <c r="AA32" s="129"/>
      <c r="AB32" s="129"/>
      <c r="AC32" s="129"/>
      <c r="AD32" s="129"/>
      <c r="AE32" s="129"/>
      <c r="AF32" s="129"/>
      <c r="AG32" s="129"/>
      <c r="AH32" s="129"/>
      <c r="AI32" s="129"/>
      <c r="AJ32" s="129"/>
      <c r="AK32" s="129"/>
      <c r="AL32" s="129"/>
      <c r="AM32" s="129"/>
      <c r="AN32" s="129"/>
      <c r="AO32" s="129"/>
      <c r="AP32" s="129"/>
      <c r="AQ32" s="130"/>
      <c r="AR32" s="128">
        <f>データ!U6</f>
        <v>104.65</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111.49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114.01</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107.47</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762.32</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612.91</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1186.8699999999999</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1692.68</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1263.43</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171.93</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162.56</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150.59</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139.97</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127.19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59"/>
      <c r="SN32" s="160"/>
      <c r="SO32" s="160"/>
      <c r="SP32" s="160"/>
      <c r="SQ32" s="160"/>
      <c r="SR32" s="160"/>
      <c r="SS32" s="160"/>
      <c r="ST32" s="160"/>
      <c r="SU32" s="160"/>
      <c r="SV32" s="160"/>
      <c r="SW32" s="160"/>
      <c r="SX32" s="160"/>
      <c r="SY32" s="160"/>
      <c r="SZ32" s="160"/>
      <c r="TA32" s="161"/>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59"/>
      <c r="SN33" s="160"/>
      <c r="SO33" s="160"/>
      <c r="SP33" s="160"/>
      <c r="SQ33" s="160"/>
      <c r="SR33" s="160"/>
      <c r="SS33" s="160"/>
      <c r="ST33" s="160"/>
      <c r="SU33" s="160"/>
      <c r="SV33" s="160"/>
      <c r="SW33" s="160"/>
      <c r="SX33" s="160"/>
      <c r="SY33" s="160"/>
      <c r="SZ33" s="160"/>
      <c r="TA33" s="161"/>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59"/>
      <c r="SN34" s="160"/>
      <c r="SO34" s="160"/>
      <c r="SP34" s="160"/>
      <c r="SQ34" s="160"/>
      <c r="SR34" s="160"/>
      <c r="SS34" s="160"/>
      <c r="ST34" s="160"/>
      <c r="SU34" s="160"/>
      <c r="SV34" s="160"/>
      <c r="SW34" s="160"/>
      <c r="SX34" s="160"/>
      <c r="SY34" s="160"/>
      <c r="SZ34" s="160"/>
      <c r="TA34" s="16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9"/>
      <c r="SN35" s="160"/>
      <c r="SO35" s="160"/>
      <c r="SP35" s="160"/>
      <c r="SQ35" s="160"/>
      <c r="SR35" s="160"/>
      <c r="SS35" s="160"/>
      <c r="ST35" s="160"/>
      <c r="SU35" s="160"/>
      <c r="SV35" s="160"/>
      <c r="SW35" s="160"/>
      <c r="SX35" s="160"/>
      <c r="SY35" s="160"/>
      <c r="SZ35" s="160"/>
      <c r="TA35" s="16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9"/>
      <c r="SN36" s="160"/>
      <c r="SO36" s="160"/>
      <c r="SP36" s="160"/>
      <c r="SQ36" s="160"/>
      <c r="SR36" s="160"/>
      <c r="SS36" s="160"/>
      <c r="ST36" s="160"/>
      <c r="SU36" s="160"/>
      <c r="SV36" s="160"/>
      <c r="SW36" s="160"/>
      <c r="SX36" s="160"/>
      <c r="SY36" s="160"/>
      <c r="SZ36" s="160"/>
      <c r="TA36" s="16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9"/>
      <c r="SN37" s="160"/>
      <c r="SO37" s="160"/>
      <c r="SP37" s="160"/>
      <c r="SQ37" s="160"/>
      <c r="SR37" s="160"/>
      <c r="SS37" s="160"/>
      <c r="ST37" s="160"/>
      <c r="SU37" s="160"/>
      <c r="SV37" s="160"/>
      <c r="SW37" s="160"/>
      <c r="SX37" s="160"/>
      <c r="SY37" s="160"/>
      <c r="SZ37" s="160"/>
      <c r="TA37" s="16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9"/>
      <c r="SN38" s="160"/>
      <c r="SO38" s="160"/>
      <c r="SP38" s="160"/>
      <c r="SQ38" s="160"/>
      <c r="SR38" s="160"/>
      <c r="SS38" s="160"/>
      <c r="ST38" s="160"/>
      <c r="SU38" s="160"/>
      <c r="SV38" s="160"/>
      <c r="SW38" s="160"/>
      <c r="SX38" s="160"/>
      <c r="SY38" s="160"/>
      <c r="SZ38" s="160"/>
      <c r="TA38" s="16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9"/>
      <c r="SN39" s="160"/>
      <c r="SO39" s="160"/>
      <c r="SP39" s="160"/>
      <c r="SQ39" s="160"/>
      <c r="SR39" s="160"/>
      <c r="SS39" s="160"/>
      <c r="ST39" s="160"/>
      <c r="SU39" s="160"/>
      <c r="SV39" s="160"/>
      <c r="SW39" s="160"/>
      <c r="SX39" s="160"/>
      <c r="SY39" s="160"/>
      <c r="SZ39" s="160"/>
      <c r="TA39" s="16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59"/>
      <c r="SN40" s="160"/>
      <c r="SO40" s="160"/>
      <c r="SP40" s="160"/>
      <c r="SQ40" s="160"/>
      <c r="SR40" s="160"/>
      <c r="SS40" s="160"/>
      <c r="ST40" s="160"/>
      <c r="SU40" s="160"/>
      <c r="SV40" s="160"/>
      <c r="SW40" s="160"/>
      <c r="SX40" s="160"/>
      <c r="SY40" s="160"/>
      <c r="SZ40" s="160"/>
      <c r="TA40" s="16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59"/>
      <c r="SN41" s="160"/>
      <c r="SO41" s="160"/>
      <c r="SP41" s="160"/>
      <c r="SQ41" s="160"/>
      <c r="SR41" s="160"/>
      <c r="SS41" s="160"/>
      <c r="ST41" s="160"/>
      <c r="SU41" s="160"/>
      <c r="SV41" s="160"/>
      <c r="SW41" s="160"/>
      <c r="SX41" s="160"/>
      <c r="SY41" s="160"/>
      <c r="SZ41" s="160"/>
      <c r="TA41" s="16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59"/>
      <c r="SN42" s="160"/>
      <c r="SO42" s="160"/>
      <c r="SP42" s="160"/>
      <c r="SQ42" s="160"/>
      <c r="SR42" s="160"/>
      <c r="SS42" s="160"/>
      <c r="ST42" s="160"/>
      <c r="SU42" s="160"/>
      <c r="SV42" s="160"/>
      <c r="SW42" s="160"/>
      <c r="SX42" s="160"/>
      <c r="SY42" s="160"/>
      <c r="SZ42" s="160"/>
      <c r="TA42" s="16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59"/>
      <c r="SN43" s="160"/>
      <c r="SO43" s="160"/>
      <c r="SP43" s="160"/>
      <c r="SQ43" s="160"/>
      <c r="SR43" s="160"/>
      <c r="SS43" s="160"/>
      <c r="ST43" s="160"/>
      <c r="SU43" s="160"/>
      <c r="SV43" s="160"/>
      <c r="SW43" s="160"/>
      <c r="SX43" s="160"/>
      <c r="SY43" s="160"/>
      <c r="SZ43" s="160"/>
      <c r="TA43" s="16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59"/>
      <c r="SN44" s="160"/>
      <c r="SO44" s="160"/>
      <c r="SP44" s="160"/>
      <c r="SQ44" s="160"/>
      <c r="SR44" s="160"/>
      <c r="SS44" s="160"/>
      <c r="ST44" s="160"/>
      <c r="SU44" s="160"/>
      <c r="SV44" s="160"/>
      <c r="SW44" s="160"/>
      <c r="SX44" s="160"/>
      <c r="SY44" s="160"/>
      <c r="SZ44" s="160"/>
      <c r="TA44" s="16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62"/>
      <c r="SN45" s="163"/>
      <c r="SO45" s="163"/>
      <c r="SP45" s="163"/>
      <c r="SQ45" s="163"/>
      <c r="SR45" s="163"/>
      <c r="SS45" s="163"/>
      <c r="ST45" s="163"/>
      <c r="SU45" s="163"/>
      <c r="SV45" s="163"/>
      <c r="SW45" s="163"/>
      <c r="SX45" s="163"/>
      <c r="SY45" s="163"/>
      <c r="SZ45" s="163"/>
      <c r="TA45" s="16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119.35</v>
      </c>
      <c r="Y55" s="129"/>
      <c r="Z55" s="129"/>
      <c r="AA55" s="129"/>
      <c r="AB55" s="129"/>
      <c r="AC55" s="129"/>
      <c r="AD55" s="129"/>
      <c r="AE55" s="129"/>
      <c r="AF55" s="129"/>
      <c r="AG55" s="129"/>
      <c r="AH55" s="129"/>
      <c r="AI55" s="129"/>
      <c r="AJ55" s="129"/>
      <c r="AK55" s="129"/>
      <c r="AL55" s="129"/>
      <c r="AM55" s="129"/>
      <c r="AN55" s="129"/>
      <c r="AO55" s="129"/>
      <c r="AP55" s="129"/>
      <c r="AQ55" s="130"/>
      <c r="AR55" s="128">
        <f>データ!BM6</f>
        <v>104.71</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116.86</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120.46</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109.23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13.79</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15.72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14.07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13.7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15.17</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31.16</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29.81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30.11</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29.61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28.27</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48.3</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47.71</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48.37</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47.36</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45.27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106</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35.71</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38.03</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40.69</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43.25</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46.16</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50.08</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50.26</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50.44</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51.38</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47.86</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0.18</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0</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0</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54.49</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55.39</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55.25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57.11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57.57</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43.33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44.05</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51.87</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52.33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0.48</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0.52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0.28000000000000003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0.77</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30</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【119.03】</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【25.49】</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【420.52】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【238.81】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【115.00】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【18.60】</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0"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0"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0"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0"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h8eVtXVbvGZrE8aHNGNkbGFWXkCCtNHnb5XC1hK6hmpNjrhELRauQr6uT/eqxQCSoUJB4MvaAsU4GhMe2Zr9Q==" saltValue="oEXFrYrynAGhWMcMDPuOAQ==" spinCount="100000" sheet="1" objects="1" scenarios="1" formatCells="0" formatColumns="0" formatRows="0"/>
  <mergeCells count="285">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113.79</v>
      </c>
      <c r="U6" s="52">
        <f>U7</f>
        <v>104.65</v>
      </c>
      <c r="V6" s="52">
        <f>V7</f>
        <v>111.49</v>
      </c>
      <c r="W6" s="52">
        <f>W7</f>
        <v>114.01</v>
      </c>
      <c r="X6" s="52">
        <f t="shared" si="3"/>
        <v>107.47</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762.32</v>
      </c>
      <c r="AQ6" s="52">
        <f>AQ7</f>
        <v>612.91</v>
      </c>
      <c r="AR6" s="52">
        <f>AR7</f>
        <v>1186.8699999999999</v>
      </c>
      <c r="AS6" s="52">
        <f>AS7</f>
        <v>1692.68</v>
      </c>
      <c r="AT6" s="52">
        <f t="shared" si="3"/>
        <v>1263.43</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171.93</v>
      </c>
      <c r="BB6" s="52">
        <f>BB7</f>
        <v>162.56</v>
      </c>
      <c r="BC6" s="52">
        <f>BC7</f>
        <v>150.59</v>
      </c>
      <c r="BD6" s="52">
        <f>BD7</f>
        <v>139.97</v>
      </c>
      <c r="BE6" s="52">
        <f t="shared" si="3"/>
        <v>127.19</v>
      </c>
      <c r="BF6" s="52">
        <f t="shared" si="3"/>
        <v>222.22</v>
      </c>
      <c r="BG6" s="52">
        <f t="shared" si="3"/>
        <v>216.41</v>
      </c>
      <c r="BH6" s="52">
        <f t="shared" si="3"/>
        <v>208.47</v>
      </c>
      <c r="BI6" s="52">
        <f t="shared" si="3"/>
        <v>193.85</v>
      </c>
      <c r="BJ6" s="52">
        <f t="shared" si="3"/>
        <v>204.31</v>
      </c>
      <c r="BK6" s="50" t="str">
        <f>IF(BK7="-","【-】","【"&amp;SUBSTITUTE(TEXT(BK7,"#,##0.00"),"-","△")&amp;"】")</f>
        <v>【238.81】</v>
      </c>
      <c r="BL6" s="52">
        <f t="shared" si="3"/>
        <v>119.35</v>
      </c>
      <c r="BM6" s="52">
        <f>BM7</f>
        <v>104.71</v>
      </c>
      <c r="BN6" s="52">
        <f>BN7</f>
        <v>116.86</v>
      </c>
      <c r="BO6" s="52">
        <f>BO7</f>
        <v>120.46</v>
      </c>
      <c r="BP6" s="52">
        <f t="shared" si="3"/>
        <v>109.23</v>
      </c>
      <c r="BQ6" s="52">
        <f t="shared" si="3"/>
        <v>109.19</v>
      </c>
      <c r="BR6" s="52">
        <f t="shared" si="3"/>
        <v>105.24</v>
      </c>
      <c r="BS6" s="52">
        <f t="shared" si="3"/>
        <v>105.71</v>
      </c>
      <c r="BT6" s="52">
        <f t="shared" si="3"/>
        <v>105.06</v>
      </c>
      <c r="BU6" s="52">
        <f t="shared" si="3"/>
        <v>106.98</v>
      </c>
      <c r="BV6" s="50" t="str">
        <f>IF(BV7="-","【-】","【"&amp;SUBSTITUTE(TEXT(BV7,"#,##0.00"),"-","△")&amp;"】")</f>
        <v>【115.00】</v>
      </c>
      <c r="BW6" s="52">
        <f t="shared" si="3"/>
        <v>13.79</v>
      </c>
      <c r="BX6" s="52">
        <f>BX7</f>
        <v>15.72</v>
      </c>
      <c r="BY6" s="52">
        <f>BY7</f>
        <v>14.07</v>
      </c>
      <c r="BZ6" s="52">
        <f>BZ7</f>
        <v>13.7</v>
      </c>
      <c r="CA6" s="52">
        <f t="shared" si="3"/>
        <v>15.17</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31.16</v>
      </c>
      <c r="CI6" s="52">
        <f>CI7</f>
        <v>29.81</v>
      </c>
      <c r="CJ6" s="52">
        <f>CJ7</f>
        <v>30.11</v>
      </c>
      <c r="CK6" s="52">
        <f>CK7</f>
        <v>29.61</v>
      </c>
      <c r="CL6" s="52">
        <f t="shared" si="5"/>
        <v>28.27</v>
      </c>
      <c r="CM6" s="52">
        <f t="shared" si="5"/>
        <v>40.97</v>
      </c>
      <c r="CN6" s="52">
        <f t="shared" si="5"/>
        <v>40.69</v>
      </c>
      <c r="CO6" s="52">
        <f t="shared" si="5"/>
        <v>40.67</v>
      </c>
      <c r="CP6" s="52">
        <f t="shared" si="5"/>
        <v>40.89</v>
      </c>
      <c r="CQ6" s="52">
        <f t="shared" si="5"/>
        <v>41.59</v>
      </c>
      <c r="CR6" s="50" t="str">
        <f>IF(CR7="-","【-】","【"&amp;SUBSTITUTE(TEXT(CR7,"#,##0.00"),"-","△")&amp;"】")</f>
        <v>【55.21】</v>
      </c>
      <c r="CS6" s="52">
        <f t="shared" ref="CS6:DB6" si="6">CS7</f>
        <v>48.3</v>
      </c>
      <c r="CT6" s="52">
        <f>CT7</f>
        <v>47.71</v>
      </c>
      <c r="CU6" s="52">
        <f>CU7</f>
        <v>48.37</v>
      </c>
      <c r="CV6" s="52">
        <f>CV7</f>
        <v>47.36</v>
      </c>
      <c r="CW6" s="52">
        <f t="shared" si="6"/>
        <v>45.27</v>
      </c>
      <c r="CX6" s="52">
        <f t="shared" si="6"/>
        <v>63.26</v>
      </c>
      <c r="CY6" s="52">
        <f t="shared" si="6"/>
        <v>62.7</v>
      </c>
      <c r="CZ6" s="52">
        <f t="shared" si="6"/>
        <v>62.59</v>
      </c>
      <c r="DA6" s="52">
        <f t="shared" si="6"/>
        <v>61.76</v>
      </c>
      <c r="DB6" s="52">
        <f t="shared" si="6"/>
        <v>62.75</v>
      </c>
      <c r="DC6" s="50" t="str">
        <f>IF(DC7="-","【-】","【"&amp;SUBSTITUTE(TEXT(DC7,"#,##0.00"),"-","△")&amp;"】")</f>
        <v>【77.39】</v>
      </c>
      <c r="DD6" s="52">
        <f t="shared" ref="DD6:DM6" si="7">DD7</f>
        <v>35.71</v>
      </c>
      <c r="DE6" s="52">
        <f>DE7</f>
        <v>38.03</v>
      </c>
      <c r="DF6" s="52">
        <f>DF7</f>
        <v>40.69</v>
      </c>
      <c r="DG6" s="52">
        <f>DG7</f>
        <v>43.25</v>
      </c>
      <c r="DH6" s="52">
        <f t="shared" si="7"/>
        <v>46.16</v>
      </c>
      <c r="DI6" s="52">
        <f t="shared" si="7"/>
        <v>54.49</v>
      </c>
      <c r="DJ6" s="52">
        <f t="shared" si="7"/>
        <v>55.39</v>
      </c>
      <c r="DK6" s="52">
        <f t="shared" si="7"/>
        <v>55.25</v>
      </c>
      <c r="DL6" s="52">
        <f t="shared" si="7"/>
        <v>57.11</v>
      </c>
      <c r="DM6" s="52">
        <f t="shared" si="7"/>
        <v>57.57</v>
      </c>
      <c r="DN6" s="50" t="str">
        <f>IF(DN7="-","【-】","【"&amp;SUBSTITUTE(TEXT(DN7,"#,##0.00"),"-","△")&amp;"】")</f>
        <v>【59.23】</v>
      </c>
      <c r="DO6" s="52">
        <f t="shared" ref="DO6:DX6" si="8">DO7</f>
        <v>50.08</v>
      </c>
      <c r="DP6" s="52">
        <f>DP7</f>
        <v>50.26</v>
      </c>
      <c r="DQ6" s="52">
        <f>DQ7</f>
        <v>50.44</v>
      </c>
      <c r="DR6" s="52">
        <f>DR7</f>
        <v>51.38</v>
      </c>
      <c r="DS6" s="52">
        <f t="shared" si="8"/>
        <v>47.86</v>
      </c>
      <c r="DT6" s="52">
        <f t="shared" si="8"/>
        <v>42</v>
      </c>
      <c r="DU6" s="52">
        <f t="shared" si="8"/>
        <v>43.33</v>
      </c>
      <c r="DV6" s="52">
        <f t="shared" si="8"/>
        <v>44.05</v>
      </c>
      <c r="DW6" s="52">
        <f t="shared" si="8"/>
        <v>51.87</v>
      </c>
      <c r="DX6" s="52">
        <f t="shared" si="8"/>
        <v>52.33</v>
      </c>
      <c r="DY6" s="50" t="str">
        <f>IF(DY7="-","【-】","【"&amp;SUBSTITUTE(TEXT(DY7,"#,##0.00"),"-","△")&amp;"】")</f>
        <v>【47.77】</v>
      </c>
      <c r="DZ6" s="52">
        <f t="shared" ref="DZ6:EI6" si="9">DZ7</f>
        <v>0.18</v>
      </c>
      <c r="EA6" s="52">
        <f>EA7</f>
        <v>0</v>
      </c>
      <c r="EB6" s="52">
        <f>EB7</f>
        <v>0</v>
      </c>
      <c r="EC6" s="52">
        <f>EC7</f>
        <v>0</v>
      </c>
      <c r="ED6" s="52">
        <f t="shared" si="9"/>
        <v>0</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59091</v>
      </c>
      <c r="L7" s="54" t="s">
        <v>96</v>
      </c>
      <c r="M7" s="55">
        <v>2</v>
      </c>
      <c r="N7" s="55">
        <v>16704</v>
      </c>
      <c r="O7" s="56" t="s">
        <v>97</v>
      </c>
      <c r="P7" s="56">
        <v>89.3</v>
      </c>
      <c r="Q7" s="55">
        <v>50</v>
      </c>
      <c r="R7" s="55">
        <v>26752</v>
      </c>
      <c r="S7" s="54" t="s">
        <v>98</v>
      </c>
      <c r="T7" s="57">
        <v>113.79</v>
      </c>
      <c r="U7" s="57">
        <v>104.65</v>
      </c>
      <c r="V7" s="57">
        <v>111.49</v>
      </c>
      <c r="W7" s="57">
        <v>114.01</v>
      </c>
      <c r="X7" s="57">
        <v>107.47</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762.32</v>
      </c>
      <c r="AQ7" s="57">
        <v>612.91</v>
      </c>
      <c r="AR7" s="57">
        <v>1186.8699999999999</v>
      </c>
      <c r="AS7" s="57">
        <v>1692.68</v>
      </c>
      <c r="AT7" s="57">
        <v>1263.43</v>
      </c>
      <c r="AU7" s="57">
        <v>605.5</v>
      </c>
      <c r="AV7" s="57">
        <v>551.42999999999995</v>
      </c>
      <c r="AW7" s="57">
        <v>687.99</v>
      </c>
      <c r="AX7" s="57">
        <v>655.75</v>
      </c>
      <c r="AY7" s="57">
        <v>578.19000000000005</v>
      </c>
      <c r="AZ7" s="57">
        <v>420.52</v>
      </c>
      <c r="BA7" s="57">
        <v>171.93</v>
      </c>
      <c r="BB7" s="57">
        <v>162.56</v>
      </c>
      <c r="BC7" s="57">
        <v>150.59</v>
      </c>
      <c r="BD7" s="57">
        <v>139.97</v>
      </c>
      <c r="BE7" s="57">
        <v>127.19</v>
      </c>
      <c r="BF7" s="57">
        <v>222.22</v>
      </c>
      <c r="BG7" s="57">
        <v>216.41</v>
      </c>
      <c r="BH7" s="57">
        <v>208.47</v>
      </c>
      <c r="BI7" s="57">
        <v>193.85</v>
      </c>
      <c r="BJ7" s="57">
        <v>204.31</v>
      </c>
      <c r="BK7" s="57">
        <v>238.81</v>
      </c>
      <c r="BL7" s="57">
        <v>119.35</v>
      </c>
      <c r="BM7" s="57">
        <v>104.71</v>
      </c>
      <c r="BN7" s="57">
        <v>116.86</v>
      </c>
      <c r="BO7" s="57">
        <v>120.46</v>
      </c>
      <c r="BP7" s="57">
        <v>109.23</v>
      </c>
      <c r="BQ7" s="57">
        <v>109.19</v>
      </c>
      <c r="BR7" s="57">
        <v>105.24</v>
      </c>
      <c r="BS7" s="57">
        <v>105.71</v>
      </c>
      <c r="BT7" s="57">
        <v>105.06</v>
      </c>
      <c r="BU7" s="57">
        <v>106.98</v>
      </c>
      <c r="BV7" s="57">
        <v>115</v>
      </c>
      <c r="BW7" s="57">
        <v>13.79</v>
      </c>
      <c r="BX7" s="57">
        <v>15.72</v>
      </c>
      <c r="BY7" s="57">
        <v>14.07</v>
      </c>
      <c r="BZ7" s="57">
        <v>13.7</v>
      </c>
      <c r="CA7" s="57">
        <v>15.17</v>
      </c>
      <c r="CB7" s="57">
        <v>25.13</v>
      </c>
      <c r="CC7" s="57">
        <v>26.03</v>
      </c>
      <c r="CD7" s="57">
        <v>25.98</v>
      </c>
      <c r="CE7" s="57">
        <v>26.84</v>
      </c>
      <c r="CF7" s="57">
        <v>26.08</v>
      </c>
      <c r="CG7" s="57">
        <v>18.600000000000001</v>
      </c>
      <c r="CH7" s="57">
        <v>31.16</v>
      </c>
      <c r="CI7" s="57">
        <v>29.81</v>
      </c>
      <c r="CJ7" s="57">
        <v>30.11</v>
      </c>
      <c r="CK7" s="57">
        <v>29.61</v>
      </c>
      <c r="CL7" s="57">
        <v>28.27</v>
      </c>
      <c r="CM7" s="57">
        <v>40.97</v>
      </c>
      <c r="CN7" s="57">
        <v>40.69</v>
      </c>
      <c r="CO7" s="57">
        <v>40.67</v>
      </c>
      <c r="CP7" s="57">
        <v>40.89</v>
      </c>
      <c r="CQ7" s="57">
        <v>41.59</v>
      </c>
      <c r="CR7" s="57">
        <v>55.21</v>
      </c>
      <c r="CS7" s="57">
        <v>48.3</v>
      </c>
      <c r="CT7" s="57">
        <v>47.71</v>
      </c>
      <c r="CU7" s="57">
        <v>48.37</v>
      </c>
      <c r="CV7" s="57">
        <v>47.36</v>
      </c>
      <c r="CW7" s="57">
        <v>45.27</v>
      </c>
      <c r="CX7" s="57">
        <v>63.26</v>
      </c>
      <c r="CY7" s="57">
        <v>62.7</v>
      </c>
      <c r="CZ7" s="57">
        <v>62.59</v>
      </c>
      <c r="DA7" s="57">
        <v>61.76</v>
      </c>
      <c r="DB7" s="57">
        <v>62.75</v>
      </c>
      <c r="DC7" s="57">
        <v>77.39</v>
      </c>
      <c r="DD7" s="57">
        <v>35.71</v>
      </c>
      <c r="DE7" s="57">
        <v>38.03</v>
      </c>
      <c r="DF7" s="57">
        <v>40.69</v>
      </c>
      <c r="DG7" s="57">
        <v>43.25</v>
      </c>
      <c r="DH7" s="57">
        <v>46.16</v>
      </c>
      <c r="DI7" s="57">
        <v>54.49</v>
      </c>
      <c r="DJ7" s="57">
        <v>55.39</v>
      </c>
      <c r="DK7" s="57">
        <v>55.25</v>
      </c>
      <c r="DL7" s="57">
        <v>57.11</v>
      </c>
      <c r="DM7" s="57">
        <v>57.57</v>
      </c>
      <c r="DN7" s="57">
        <v>59.23</v>
      </c>
      <c r="DO7" s="57">
        <v>50.08</v>
      </c>
      <c r="DP7" s="57">
        <v>50.26</v>
      </c>
      <c r="DQ7" s="57">
        <v>50.44</v>
      </c>
      <c r="DR7" s="57">
        <v>51.38</v>
      </c>
      <c r="DS7" s="57">
        <v>47.86</v>
      </c>
      <c r="DT7" s="57">
        <v>42</v>
      </c>
      <c r="DU7" s="57">
        <v>43.33</v>
      </c>
      <c r="DV7" s="57">
        <v>44.05</v>
      </c>
      <c r="DW7" s="57">
        <v>51.87</v>
      </c>
      <c r="DX7" s="57">
        <v>52.33</v>
      </c>
      <c r="DY7" s="57">
        <v>47.77</v>
      </c>
      <c r="DZ7" s="57">
        <v>0.18</v>
      </c>
      <c r="EA7" s="57">
        <v>0</v>
      </c>
      <c r="EB7" s="57">
        <v>0</v>
      </c>
      <c r="EC7" s="57">
        <v>0</v>
      </c>
      <c r="ED7" s="57">
        <v>0</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113.79</v>
      </c>
      <c r="V11" s="65">
        <f>IF(U6="-",NA(),U6)</f>
        <v>104.65</v>
      </c>
      <c r="W11" s="65">
        <f>IF(V6="-",NA(),V6)</f>
        <v>111.49</v>
      </c>
      <c r="X11" s="65">
        <f>IF(W6="-",NA(),W6)</f>
        <v>114.01</v>
      </c>
      <c r="Y11" s="65">
        <f>IF(X6="-",NA(),X6)</f>
        <v>107.47</v>
      </c>
      <c r="AE11" s="64" t="s">
        <v>23</v>
      </c>
      <c r="AF11" s="65">
        <f>IF(AE6="-",NA(),AE6)</f>
        <v>0</v>
      </c>
      <c r="AG11" s="65">
        <f>IF(AF6="-",NA(),AF6)</f>
        <v>0</v>
      </c>
      <c r="AH11" s="65">
        <f>IF(AG6="-",NA(),AG6)</f>
        <v>0</v>
      </c>
      <c r="AI11" s="65">
        <f>IF(AH6="-",NA(),AH6)</f>
        <v>0</v>
      </c>
      <c r="AJ11" s="65">
        <f>IF(AI6="-",NA(),AI6)</f>
        <v>0</v>
      </c>
      <c r="AP11" s="64" t="s">
        <v>23</v>
      </c>
      <c r="AQ11" s="65">
        <f>IF(AP6="-",NA(),AP6)</f>
        <v>762.32</v>
      </c>
      <c r="AR11" s="65">
        <f>IF(AQ6="-",NA(),AQ6)</f>
        <v>612.91</v>
      </c>
      <c r="AS11" s="65">
        <f>IF(AR6="-",NA(),AR6)</f>
        <v>1186.8699999999999</v>
      </c>
      <c r="AT11" s="65">
        <f>IF(AS6="-",NA(),AS6)</f>
        <v>1692.68</v>
      </c>
      <c r="AU11" s="65">
        <f>IF(AT6="-",NA(),AT6)</f>
        <v>1263.43</v>
      </c>
      <c r="BA11" s="64" t="s">
        <v>23</v>
      </c>
      <c r="BB11" s="65">
        <f>IF(BA6="-",NA(),BA6)</f>
        <v>171.93</v>
      </c>
      <c r="BC11" s="65">
        <f>IF(BB6="-",NA(),BB6)</f>
        <v>162.56</v>
      </c>
      <c r="BD11" s="65">
        <f>IF(BC6="-",NA(),BC6)</f>
        <v>150.59</v>
      </c>
      <c r="BE11" s="65">
        <f>IF(BD6="-",NA(),BD6)</f>
        <v>139.97</v>
      </c>
      <c r="BF11" s="65">
        <f>IF(BE6="-",NA(),BE6)</f>
        <v>127.19</v>
      </c>
      <c r="BL11" s="64" t="s">
        <v>23</v>
      </c>
      <c r="BM11" s="65">
        <f>IF(BL6="-",NA(),BL6)</f>
        <v>119.35</v>
      </c>
      <c r="BN11" s="65">
        <f>IF(BM6="-",NA(),BM6)</f>
        <v>104.71</v>
      </c>
      <c r="BO11" s="65">
        <f>IF(BN6="-",NA(),BN6)</f>
        <v>116.86</v>
      </c>
      <c r="BP11" s="65">
        <f>IF(BO6="-",NA(),BO6)</f>
        <v>120.46</v>
      </c>
      <c r="BQ11" s="65">
        <f>IF(BP6="-",NA(),BP6)</f>
        <v>109.23</v>
      </c>
      <c r="BW11" s="64" t="s">
        <v>23</v>
      </c>
      <c r="BX11" s="65">
        <f>IF(BW6="-",NA(),BW6)</f>
        <v>13.79</v>
      </c>
      <c r="BY11" s="65">
        <f>IF(BX6="-",NA(),BX6)</f>
        <v>15.72</v>
      </c>
      <c r="BZ11" s="65">
        <f>IF(BY6="-",NA(),BY6)</f>
        <v>14.07</v>
      </c>
      <c r="CA11" s="65">
        <f>IF(BZ6="-",NA(),BZ6)</f>
        <v>13.7</v>
      </c>
      <c r="CB11" s="65">
        <f>IF(CA6="-",NA(),CA6)</f>
        <v>15.17</v>
      </c>
      <c r="CH11" s="64" t="s">
        <v>23</v>
      </c>
      <c r="CI11" s="65">
        <f>IF(CH6="-",NA(),CH6)</f>
        <v>31.16</v>
      </c>
      <c r="CJ11" s="65">
        <f>IF(CI6="-",NA(),CI6)</f>
        <v>29.81</v>
      </c>
      <c r="CK11" s="65">
        <f>IF(CJ6="-",NA(),CJ6)</f>
        <v>30.11</v>
      </c>
      <c r="CL11" s="65">
        <f>IF(CK6="-",NA(),CK6)</f>
        <v>29.61</v>
      </c>
      <c r="CM11" s="65">
        <f>IF(CL6="-",NA(),CL6)</f>
        <v>28.27</v>
      </c>
      <c r="CS11" s="64" t="s">
        <v>23</v>
      </c>
      <c r="CT11" s="65">
        <f>IF(CS6="-",NA(),CS6)</f>
        <v>48.3</v>
      </c>
      <c r="CU11" s="65">
        <f>IF(CT6="-",NA(),CT6)</f>
        <v>47.71</v>
      </c>
      <c r="CV11" s="65">
        <f>IF(CU6="-",NA(),CU6)</f>
        <v>48.37</v>
      </c>
      <c r="CW11" s="65">
        <f>IF(CV6="-",NA(),CV6)</f>
        <v>47.36</v>
      </c>
      <c r="CX11" s="65">
        <f>IF(CW6="-",NA(),CW6)</f>
        <v>45.27</v>
      </c>
      <c r="DD11" s="64" t="s">
        <v>23</v>
      </c>
      <c r="DE11" s="65">
        <f>IF(DD6="-",NA(),DD6)</f>
        <v>35.71</v>
      </c>
      <c r="DF11" s="65">
        <f>IF(DE6="-",NA(),DE6)</f>
        <v>38.03</v>
      </c>
      <c r="DG11" s="65">
        <f>IF(DF6="-",NA(),DF6)</f>
        <v>40.69</v>
      </c>
      <c r="DH11" s="65">
        <f>IF(DG6="-",NA(),DG6)</f>
        <v>43.25</v>
      </c>
      <c r="DI11" s="65">
        <f>IF(DH6="-",NA(),DH6)</f>
        <v>46.16</v>
      </c>
      <c r="DO11" s="64" t="s">
        <v>23</v>
      </c>
      <c r="DP11" s="65">
        <f>IF(DO6="-",NA(),DO6)</f>
        <v>50.08</v>
      </c>
      <c r="DQ11" s="65">
        <f>IF(DP6="-",NA(),DP6)</f>
        <v>50.26</v>
      </c>
      <c r="DR11" s="65">
        <f>IF(DQ6="-",NA(),DQ6)</f>
        <v>50.44</v>
      </c>
      <c r="DS11" s="65">
        <f>IF(DR6="-",NA(),DR6)</f>
        <v>51.38</v>
      </c>
      <c r="DT11" s="65">
        <f>IF(DS6="-",NA(),DS6)</f>
        <v>47.86</v>
      </c>
      <c r="DZ11" s="64" t="s">
        <v>23</v>
      </c>
      <c r="EA11" s="65">
        <f>IF(DZ6="-",NA(),DZ6)</f>
        <v>0.18</v>
      </c>
      <c r="EB11" s="65">
        <f>IF(EA6="-",NA(),EA6)</f>
        <v>0</v>
      </c>
      <c r="EC11" s="65">
        <f>IF(EB6="-",NA(),EB6)</f>
        <v>0</v>
      </c>
      <c r="ED11" s="65">
        <f>IF(EC6="-",NA(),EC6)</f>
        <v>0</v>
      </c>
      <c r="EE11" s="65">
        <f>IF(ED6="-",NA(),ED6)</f>
        <v>0</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2021-01-22T05:55:25Z</cp:lastPrinted>
  <dcterms:created xsi:type="dcterms:W3CDTF">2020-12-04T03:43:45Z</dcterms:created>
  <dcterms:modified xsi:type="dcterms:W3CDTF">2021-01-22T06:05:34Z</dcterms:modified>
  <cp:category/>
</cp:coreProperties>
</file>