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3\intra\Kigyo\02電気工水課\20調査物\令和２年度\※(030112)(財政課)R元_公営企業に係る経営比較分析表（令和元年度決算）の分析等について\"/>
    </mc:Choice>
  </mc:AlternateContent>
  <workbookProtection workbookAlgorithmName="SHA-512" workbookHashValue="stAB0RN9K6+HXX5h2RD4OGg4MlQr3hzbYjXYLwhRAFivelsa+PWlVfXV4JEAgdJyGpls6RYXqxkdMIbsu36R0g==" workbookSaltValue="R+bX02AY+O7Jvp6liaaKOw==" workbookSpinCount="100000" lockStructure="1"/>
  <bookViews>
    <workbookView xWindow="714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I12" i="5" s="1"/>
  <c r="HH8" i="5"/>
  <c r="GY8" i="5"/>
  <c r="HB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O10" i="5"/>
  <c r="LA10" i="5"/>
  <c r="JL10" i="5"/>
  <c r="HW10" i="5"/>
  <c r="GH10" i="5"/>
  <c r="ES10" i="5"/>
  <c r="DE10" i="5"/>
  <c r="BN10" i="5"/>
  <c r="ME10" i="5"/>
  <c r="KP10" i="5"/>
  <c r="JB10" i="5"/>
  <c r="HM10" i="5"/>
  <c r="FX10" i="5"/>
  <c r="EI10" i="5"/>
  <c r="CT10" i="5"/>
  <c r="BC10"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HJ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HK12" i="5"/>
  <c r="GZ18" i="5"/>
  <c r="HC18" i="5"/>
  <c r="GY18" i="5"/>
  <c r="HB18" i="5"/>
  <c r="HA18" i="5"/>
  <c r="HV18" i="5"/>
  <c r="HT12" i="5"/>
  <c r="HU18" i="5"/>
  <c r="HW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J12" i="5"/>
  <c r="FN12" i="5"/>
  <c r="GF12" i="5"/>
  <c r="GY12" i="5"/>
  <c r="HC12" i="5"/>
  <c r="HS12" i="5"/>
  <c r="FB18" i="5" l="1"/>
  <c r="FA18" i="5"/>
  <c r="FD18" i="5"/>
  <c r="EZ18" i="5"/>
  <c r="FC18" i="5"/>
  <c r="FA12" i="5"/>
  <c r="FD12" i="5"/>
  <c r="EZ12" i="5"/>
  <c r="FC12" i="5"/>
  <c r="FB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LR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J11" i="4"/>
  <c r="LI10" i="5"/>
  <c r="JT10" i="5"/>
  <c r="IE10" i="5"/>
  <c r="GP10" i="5"/>
  <c r="FB10" i="5"/>
  <c r="DM10" i="5"/>
  <c r="BW10" i="5"/>
  <c r="FX18" i="5"/>
  <c r="FT18" i="5"/>
  <c r="FW18" i="5"/>
  <c r="FV18" i="5"/>
  <c r="FU18" i="5"/>
  <c r="FW12" i="5"/>
  <c r="FV12" i="5"/>
  <c r="FU12" i="5"/>
  <c r="FX12" i="5"/>
  <c r="FT12" i="5"/>
</calcChain>
</file>

<file path=xl/sharedStrings.xml><?xml version="1.0" encoding="utf-8"?>
<sst xmlns="http://schemas.openxmlformats.org/spreadsheetml/2006/main" count="906" uniqueCount="268">
  <si>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</si>
  <si>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</si>
  <si>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</si>
  <si>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</si>
  <si>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</si>
  <si>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</si>
  <si>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</si>
  <si>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</si>
  <si>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減債積立計画に基づく額を、企業債償還のための減債積立金に積み立てる。減債積立金の取崩により発生したその他未処分利益剰余金変動額は、資本金へ組み入れる。残額を、水力発電設備に係る建設改良のため中小水力発電開発改良積立金に積み立てる。
減債積立金　24,000千円
中小水力発電開発改良積立金　91,901千円
資本金への組入れ　31,269千円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</si>
  <si>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</si>
  <si>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</si>
  <si>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</si>
  <si>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</si>
  <si>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</si>
  <si>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</si>
  <si>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</si>
  <si>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</si>
  <si>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</si>
  <si>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</si>
  <si>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</si>
  <si>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</si>
  <si>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</si>
  <si>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</si>
  <si>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</si>
  <si>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</si>
  <si>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</si>
  <si>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</si>
  <si>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</si>
  <si>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</si>
  <si>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</si>
  <si>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</si>
  <si>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</si>
  <si>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</si>
  <si>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</si>
  <si>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</si>
  <si>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</si>
  <si>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</si>
  <si>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</si>
  <si>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</si>
  <si>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</si>
  <si>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</si>
  <si>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</si>
  <si>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</si>
  <si>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</si>
  <si>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</si>
  <si>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</si>
  <si>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</si>
  <si>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</si>
  <si>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</si>
  <si>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</si>
  <si>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</si>
  <si>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</si>
  <si>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</si>
  <si>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</si>
  <si>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</si>
  <si>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</si>
  <si>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</si>
  <si>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</si>
  <si>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</si>
  <si>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</si>
  <si>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</si>
  <si>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</si>
  <si>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</si>
  <si>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</si>
  <si>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</si>
  <si>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</si>
  <si>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</si>
  <si>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</si>
  <si>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</si>
  <si>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</si>
  <si>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</si>
  <si>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</si>
  <si>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</si>
  <si>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</si>
  <si>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</si>
  <si>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</si>
  <si>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</si>
  <si>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</si>
  <si>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</si>
  <si>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</si>
  <si>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</si>
  <si>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</si>
  <si>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</si>
  <si>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</si>
  <si>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</si>
  <si>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</si>
  <si>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</si>
  <si>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</si>
  <si>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</si>
  <si>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</si>
  <si>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</si>
  <si>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</si>
  <si>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</si>
  <si>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</si>
  <si>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</si>
  <si>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</si>
  <si>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</si>
  <si>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</si>
  <si>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</si>
  <si>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</si>
  <si>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</si>
  <si>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</si>
  <si>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</si>
  <si>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</si>
  <si>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</si>
  <si>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</si>
  <si>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</si>
  <si>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</si>
  <si>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</si>
  <si>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</si>
  <si>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</si>
  <si>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</si>
  <si>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</si>
  <si>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</si>
  <si>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</si>
  <si>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</si>
  <si>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</si>
  <si>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</si>
  <si>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</si>
  <si>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</si>
  <si>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</si>
  <si>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390003</t>
  </si>
  <si>
    <t>46</t>
  </si>
  <si>
    <t>04</t>
  </si>
  <si>
    <t>0</t>
  </si>
  <si>
    <t>000</t>
  </si>
  <si>
    <t>高知県</t>
  </si>
  <si>
    <t>法適用</t>
  </si>
  <si>
    <t>電気事業</t>
  </si>
  <si>
    <t>自治体職員</t>
  </si>
  <si>
    <t>-</t>
  </si>
  <si>
    <t>令和７年３月31日　永瀬発電所ほか</t>
  </si>
  <si>
    <t>令和６年５月31日　甫喜ヶ峰風力発電所</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</si>
  <si>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</si>
  <si>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</si>
  <si>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</si>
  <si>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</si>
  <si>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</si>
  <si>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</si>
  <si>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</si>
  <si>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</si>
  <si>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</si>
  <si>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</si>
  <si>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</si>
  <si>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</si>
  <si>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</si>
  <si>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</si>
  <si>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</si>
  <si>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</si>
  <si>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</si>
  <si>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</si>
  <si>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</si>
  <si>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</si>
  <si>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</si>
  <si>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</si>
  <si>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</si>
  <si>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</si>
  <si>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</si>
  <si>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</si>
  <si>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</si>
  <si>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</si>
  <si>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</si>
  <si>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</si>
  <si>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</si>
  <si>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</si>
  <si>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</si>
  <si>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</si>
  <si>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</si>
  <si>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</si>
  <si>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</si>
  <si>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</si>
  <si>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</si>
  <si>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</si>
  <si>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</si>
  <si>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</si>
  <si>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</si>
  <si>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</si>
  <si>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</si>
  <si>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</si>
  <si>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</si>
  <si>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</si>
  <si>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</si>
  <si>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</si>
  <si>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</si>
  <si>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</si>
  <si>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</si>
  <si>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</si>
  <si>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</si>
  <si>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</si>
  <si>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</si>
  <si>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</si>
  <si>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</si>
  <si>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</si>
  <si>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</si>
  <si>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</si>
  <si>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</si>
  <si>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</si>
  <si>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</si>
  <si>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</si>
  <si>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</si>
  <si>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</si>
  <si>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</si>
  <si>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</si>
  <si>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</si>
  <si>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</si>
  <si>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</si>
  <si>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</si>
  <si>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</si>
  <si>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</si>
  <si>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</si>
  <si>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</si>
  <si>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</si>
  <si>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</si>
  <si>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</si>
  <si>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</si>
  <si>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</si>
  <si>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</si>
  <si>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</si>
  <si>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</si>
  <si>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</si>
  <si>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</si>
  <si>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</si>
  <si>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</si>
  <si>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</si>
  <si>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</si>
  <si>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</si>
  <si>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</si>
  <si>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</si>
  <si>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</si>
  <si>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</si>
  <si>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</si>
  <si>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</si>
  <si>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</si>
  <si>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</si>
  <si>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</si>
  <si>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</si>
  <si>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</si>
  <si>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</si>
  <si>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</si>
  <si>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</si>
  <si>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</si>
  <si>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</si>
  <si>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</si>
  <si>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</si>
  <si>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</si>
  <si>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</si>
  <si>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</si>
  <si>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</si>
  <si>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</si>
  <si>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</si>
  <si>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</si>
  <si>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</si>
  <si>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</si>
  <si>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</si>
  <si>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</si>
  <si>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</si>
  <si>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</si>
  <si>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</si>
  <si>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</si>
  <si>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</si>
  <si>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</si>
  <si>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</si>
  <si>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</si>
  <si>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</si>
  <si>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令和６年５月31日　甫喜ヶ峰風力発電所</t>
    <phoneticPr fontId="5"/>
  </si>
  <si>
    <t>　経常収支比率、営業収支比率は、ともに100％を超えています。R元年度に低下しているのは水車発電機オーバーホールや風力発電所撤去など規模の大きな工事により費用が増加したためです。
　流動比率は、変動はあるものの100％を大幅に超えています。H28年度及びH29年度に流動比率が全国平均を下回っているのは、ともに水車発電機オーバーホールなどにかかる未払金の増加によるものです。R元年度も水車発電機オーバーホールがありましたが、H28年度及びH29年度と比べ規模が小さかったことから影響が小さくなっています。
　供給原価は全国平均を下回っていますが、機器の長寿命化等による設備投資の効率化や経費削減等の経営効率化の取組を行っていることによるものです。
　EBITDAについて、R元年度に減少しているのは、水車発電機オーバーホールや風力発電所撤去など規模の大きな工事により費用が増加したためです。</t>
    <phoneticPr fontId="5"/>
  </si>
  <si>
    <t>[水力発電]
　設備利用率は、施設がダム式及びダム水路式発電所であるため、全国平均より高い数値となっています。なお、H30年度は発電設備の被災、R元年度は水車発電機オーバーホールや点検による長期の発電停止期間の発生により低下しています。
　今後は豪雨等による災害への備えとして、施設の強靭化と管理体制の強化が重要となっています。
　修繕費比率は、H27年度から全国平均値と比べ増加傾向となっています。H28年度及びH29年度は水車発電機オーバーホールのほか、ダム洪水吐ゲートの不具合復旧工事等を行ったことなどから、また、H30年度は豪雨により被災した発電設備等の修繕、R元年度は水車発電機オーバーホールの実施により修繕費率が増加しています。
　企業債残高対料金収入比率は、計画どおりの企業債償還により低下傾向にあります。
　有形固定資産減価償却率は、全国平均よりも高い割合となっており施設の老朽化が進んでいる状況と言えます。なお、水車発電機の修繕・改良は定期的に実施しており、施設の適切な管理に努めています。
　FIT収入割合については、該当施設がありません。
[風力発電]
　設備利用率は、自然災害等による故障停止と故障停止期間の長期化により低下傾向にありましたが、H28年9月に小規模な風力発電所(250kW)を廃止したことなどから、H29年度は微増となっています。H30年度は、長期間の発電停止がなかったことに加え、良好な風況により前年度比で約３割の増となっています。
　R元年度に大きく低下しているのは、FIT期間終了に伴う8月末での風力発電所(1,200kW)の廃止により供給電力量が減少したためです。
　修繕費比率は、自然災害や経年劣化による故障に伴い大規模修繕等を実施したH27年度及びH29年度は高い割合となっています。R元年度に大きく低下しているのは、廃止した風力発電所の当該年度の定期点検費用が減少したためです。
　企業債残高対料金収入比率については、該当ありません。
　有形固定資産減価償却率については、国内での風車導入の初期に建設されたことから減価償却が進んでおり、全国平均よりも高い割合となっています。
　FIT収入割合について、運転開始後20年が経過した１風力発電所(250kW)について、FIT適用終了後も一定期間運転を継続していたことから、H28年度は100%を下回っています。（H28年9月に廃止）</t>
    <phoneticPr fontId="5"/>
  </si>
  <si>
    <t>　電気事業の経営状況については、安定的な売電料金収入の確保と、経費削減や業務の効率化などに努めており、全体的には健全な経営が行えています。
　風力発電所については、安定した電力供給の確保に向け、施設の適切な維持管理を行うとともに、故障の際には停止期間の短縮を図ります。
　なお、FIT適用終了（R6）後の事業継続については、H29年度に実施した試算では厳しい結果となっていますが、FIT適用終了時期までに改めて検討します。
　今後も、経営の効率化と施設の適切な維持管理に努め、有利な条件の下での水力発電の売電料金の確保に取り組むなど、営業利益の安定確保を目指すとともに、H30年度に策定した経営戦略に基づく取組の推進により、引き続き健全な経営が行えるよう取り組んでまいりたいと考え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</si>
</sst>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127.4</c:v>
                </c:pt>
                <c:pt idx="1">
                  <c:v>123.7</c:v>
                </c:pt>
                <c:pt idx="2">
                  <c:v>127.8</c:v>
                </c:pt>
                <c:pt idx="3">
                  <c:v>122.5</c:v>
                </c:pt>
                <c:pt idx="4">
                  <c:v>108.3</c:v>
                </c:pt>
              </c:numCache>
            </c:numRef>
          </c:val>
          <c:extLst>
            <c:ext xmlns:c16="http://schemas.microsoft.com/office/drawing/2014/chart" uri="{C3380CC4-5D6E-409C-BE32-E72D297353CC}">
              <c16:uniqueId val="{00000000-4791-469F-9659-BB3363E13797}"/>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4791-469F-9659-BB3363E1379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791-469F-9659-BB3363E13797}"/>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4.4000000000000004</c:v>
                </c:pt>
                <c:pt idx="1">
                  <c:v>4.3</c:v>
                </c:pt>
                <c:pt idx="2">
                  <c:v>4.4000000000000004</c:v>
                </c:pt>
                <c:pt idx="3">
                  <c:v>5.6</c:v>
                </c:pt>
                <c:pt idx="4">
                  <c:v>3.4</c:v>
                </c:pt>
              </c:numCache>
            </c:numRef>
          </c:val>
          <c:extLst>
            <c:ext xmlns:c16="http://schemas.microsoft.com/office/drawing/2014/chart" uri="{C3380CC4-5D6E-409C-BE32-E72D297353CC}">
              <c16:uniqueId val="{00000000-211D-4602-8352-C3F59DC7B79F}"/>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211D-4602-8352-C3F59DC7B79F}"/>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59.7</c:v>
                </c:pt>
                <c:pt idx="1">
                  <c:v>53.1</c:v>
                </c:pt>
                <c:pt idx="2">
                  <c:v>48.4</c:v>
                </c:pt>
                <c:pt idx="3">
                  <c:v>44.2</c:v>
                </c:pt>
                <c:pt idx="4">
                  <c:v>45.7</c:v>
                </c:pt>
              </c:numCache>
            </c:numRef>
          </c:val>
          <c:extLst>
            <c:ext xmlns:c16="http://schemas.microsoft.com/office/drawing/2014/chart" uri="{C3380CC4-5D6E-409C-BE32-E72D297353CC}">
              <c16:uniqueId val="{00000000-41C9-4A6C-845D-CEA741BC7F3F}"/>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41C9-4A6C-845D-CEA741BC7F3F}"/>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16</c:v>
                </c:pt>
                <c:pt idx="1">
                  <c:v>21.7</c:v>
                </c:pt>
                <c:pt idx="2">
                  <c:v>26.1</c:v>
                </c:pt>
                <c:pt idx="3">
                  <c:v>29.1</c:v>
                </c:pt>
                <c:pt idx="4">
                  <c:v>28.4</c:v>
                </c:pt>
              </c:numCache>
            </c:numRef>
          </c:val>
          <c:extLst>
            <c:ext xmlns:c16="http://schemas.microsoft.com/office/drawing/2014/chart" uri="{C3380CC4-5D6E-409C-BE32-E72D297353CC}">
              <c16:uniqueId val="{00000000-D3BC-49DB-BD45-21C45EF09E26}"/>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D3BC-49DB-BD45-21C45EF09E26}"/>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29.4</c:v>
                </c:pt>
                <c:pt idx="1">
                  <c:v>25.6</c:v>
                </c:pt>
                <c:pt idx="2">
                  <c:v>24</c:v>
                </c:pt>
                <c:pt idx="3">
                  <c:v>22.1</c:v>
                </c:pt>
                <c:pt idx="4">
                  <c:v>19.7</c:v>
                </c:pt>
              </c:numCache>
            </c:numRef>
          </c:val>
          <c:extLst>
            <c:ext xmlns:c16="http://schemas.microsoft.com/office/drawing/2014/chart" uri="{C3380CC4-5D6E-409C-BE32-E72D297353CC}">
              <c16:uniqueId val="{00000000-0A61-459A-B5CC-F015386AB8A2}"/>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0A61-459A-B5CC-F015386AB8A2}"/>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72</c:v>
                </c:pt>
                <c:pt idx="1">
                  <c:v>71</c:v>
                </c:pt>
                <c:pt idx="2">
                  <c:v>70.2</c:v>
                </c:pt>
                <c:pt idx="3">
                  <c:v>71.7</c:v>
                </c:pt>
                <c:pt idx="4">
                  <c:v>72.8</c:v>
                </c:pt>
              </c:numCache>
            </c:numRef>
          </c:val>
          <c:extLst>
            <c:ext xmlns:c16="http://schemas.microsoft.com/office/drawing/2014/chart" uri="{C3380CC4-5D6E-409C-BE32-E72D297353CC}">
              <c16:uniqueId val="{00000000-51BA-4696-BF82-A9B2EE65C46A}"/>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51BA-4696-BF82-A9B2EE65C46A}"/>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8EC-4DDA-BF8C-CFA32261ABB0}"/>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18EC-4DDA-BF8C-CFA32261ABB0}"/>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819-486A-B7FC-6EA7736F63A2}"/>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9-486A-B7FC-6EA7736F63A2}"/>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FB-48C8-B352-E8D7BFACF5D4}"/>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FB-48C8-B352-E8D7BFACF5D4}"/>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F-4998-B873-17D1E31A8321}"/>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F-4998-B873-17D1E31A8321}"/>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B02-4160-B29F-CBFF3B8A6FBC}"/>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02-4160-B29F-CBFF3B8A6FBC}"/>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123.2</c:v>
                </c:pt>
                <c:pt idx="1">
                  <c:v>120.4</c:v>
                </c:pt>
                <c:pt idx="2">
                  <c:v>125.2</c:v>
                </c:pt>
                <c:pt idx="3">
                  <c:v>119.8</c:v>
                </c:pt>
                <c:pt idx="4">
                  <c:v>105.2</c:v>
                </c:pt>
              </c:numCache>
            </c:numRef>
          </c:val>
          <c:extLst>
            <c:ext xmlns:c16="http://schemas.microsoft.com/office/drawing/2014/chart" uri="{C3380CC4-5D6E-409C-BE32-E72D297353CC}">
              <c16:uniqueId val="{00000000-6083-4358-9E74-11C6844BEE5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6083-4358-9E74-11C6844BEE5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083-4358-9E74-11C6844BEE5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6-4907-888A-FA2369001E6D}"/>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6-4907-888A-FA2369001E6D}"/>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14.3</c:v>
                </c:pt>
                <c:pt idx="1">
                  <c:v>14.7</c:v>
                </c:pt>
                <c:pt idx="2">
                  <c:v>15.6</c:v>
                </c:pt>
                <c:pt idx="3">
                  <c:v>20.2</c:v>
                </c:pt>
                <c:pt idx="4">
                  <c:v>11.7</c:v>
                </c:pt>
              </c:numCache>
            </c:numRef>
          </c:val>
          <c:extLst>
            <c:ext xmlns:c16="http://schemas.microsoft.com/office/drawing/2014/chart" uri="{C3380CC4-5D6E-409C-BE32-E72D297353CC}">
              <c16:uniqueId val="{00000000-0080-4576-8170-A064ABC07B87}"/>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14</c:v>
                </c:pt>
                <c:pt idx="1">
                  <c:v>15.5</c:v>
                </c:pt>
                <c:pt idx="2">
                  <c:v>13.1</c:v>
                </c:pt>
                <c:pt idx="3">
                  <c:v>19.899999999999999</c:v>
                </c:pt>
                <c:pt idx="4">
                  <c:v>16.899999999999999</c:v>
                </c:pt>
              </c:numCache>
            </c:numRef>
          </c:val>
          <c:smooth val="0"/>
          <c:extLst>
            <c:ext xmlns:c16="http://schemas.microsoft.com/office/drawing/2014/chart" uri="{C3380CC4-5D6E-409C-BE32-E72D297353CC}">
              <c16:uniqueId val="{00000001-0080-4576-8170-A064ABC07B87}"/>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46.8</c:v>
                </c:pt>
                <c:pt idx="1">
                  <c:v>30.9</c:v>
                </c:pt>
                <c:pt idx="2">
                  <c:v>37.799999999999997</c:v>
                </c:pt>
                <c:pt idx="3">
                  <c:v>27.6</c:v>
                </c:pt>
                <c:pt idx="4">
                  <c:v>7.2</c:v>
                </c:pt>
              </c:numCache>
            </c:numRef>
          </c:val>
          <c:extLst>
            <c:ext xmlns:c16="http://schemas.microsoft.com/office/drawing/2014/chart" uri="{C3380CC4-5D6E-409C-BE32-E72D297353CC}">
              <c16:uniqueId val="{00000000-D224-417E-9589-7D3B6269DC04}"/>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20.100000000000001</c:v>
                </c:pt>
                <c:pt idx="1">
                  <c:v>28.4</c:v>
                </c:pt>
                <c:pt idx="2">
                  <c:v>25</c:v>
                </c:pt>
                <c:pt idx="3">
                  <c:v>12.9</c:v>
                </c:pt>
                <c:pt idx="4">
                  <c:v>14</c:v>
                </c:pt>
              </c:numCache>
            </c:numRef>
          </c:val>
          <c:smooth val="0"/>
          <c:extLst>
            <c:ext xmlns:c16="http://schemas.microsoft.com/office/drawing/2014/chart" uri="{C3380CC4-5D6E-409C-BE32-E72D297353CC}">
              <c16:uniqueId val="{00000001-D224-417E-9589-7D3B6269DC04}"/>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7F88-4F37-83E6-89740E37DB8D}"/>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224.7</c:v>
                </c:pt>
                <c:pt idx="1">
                  <c:v>167.2</c:v>
                </c:pt>
                <c:pt idx="2">
                  <c:v>267.7</c:v>
                </c:pt>
                <c:pt idx="3">
                  <c:v>155.5</c:v>
                </c:pt>
                <c:pt idx="4">
                  <c:v>121</c:v>
                </c:pt>
              </c:numCache>
            </c:numRef>
          </c:val>
          <c:smooth val="0"/>
          <c:extLst>
            <c:ext xmlns:c16="http://schemas.microsoft.com/office/drawing/2014/chart" uri="{C3380CC4-5D6E-409C-BE32-E72D297353CC}">
              <c16:uniqueId val="{00000001-7F88-4F37-83E6-89740E37DB8D}"/>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77.2</c:v>
                </c:pt>
                <c:pt idx="1">
                  <c:v>80</c:v>
                </c:pt>
                <c:pt idx="2">
                  <c:v>84</c:v>
                </c:pt>
                <c:pt idx="3">
                  <c:v>87</c:v>
                </c:pt>
                <c:pt idx="4">
                  <c:v>84.8</c:v>
                </c:pt>
              </c:numCache>
            </c:numRef>
          </c:val>
          <c:extLst>
            <c:ext xmlns:c16="http://schemas.microsoft.com/office/drawing/2014/chart" uri="{C3380CC4-5D6E-409C-BE32-E72D297353CC}">
              <c16:uniqueId val="{00000000-E9B5-4C35-924F-31DD6C2685E7}"/>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48.7</c:v>
                </c:pt>
                <c:pt idx="1">
                  <c:v>53.3</c:v>
                </c:pt>
                <c:pt idx="2">
                  <c:v>29</c:v>
                </c:pt>
                <c:pt idx="3">
                  <c:v>32.4</c:v>
                </c:pt>
                <c:pt idx="4">
                  <c:v>42.4</c:v>
                </c:pt>
              </c:numCache>
            </c:numRef>
          </c:val>
          <c:smooth val="0"/>
          <c:extLst>
            <c:ext xmlns:c16="http://schemas.microsoft.com/office/drawing/2014/chart" uri="{C3380CC4-5D6E-409C-BE32-E72D297353CC}">
              <c16:uniqueId val="{00000001-E9B5-4C35-924F-31DD6C2685E7}"/>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99.7</c:v>
                </c:pt>
                <c:pt idx="2">
                  <c:v>100</c:v>
                </c:pt>
                <c:pt idx="3">
                  <c:v>100</c:v>
                </c:pt>
                <c:pt idx="4">
                  <c:v>100</c:v>
                </c:pt>
              </c:numCache>
            </c:numRef>
          </c:val>
          <c:extLst>
            <c:ext xmlns:c16="http://schemas.microsoft.com/office/drawing/2014/chart" uri="{C3380CC4-5D6E-409C-BE32-E72D297353CC}">
              <c16:uniqueId val="{00000000-91ED-4CA3-AB10-6CC4EBF1DF00}"/>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1-91ED-4CA3-AB10-6CC4EBF1DF00}"/>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D5-4C3C-B053-6CF4A512AC63}"/>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5-4C3C-B053-6CF4A512AC63}"/>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77-4B7A-8CCE-BB474268DE2C}"/>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77-4B7A-8CCE-BB474268DE2C}"/>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7F-41ED-A47C-62098E6EAA72}"/>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F-41ED-A47C-62098E6EAA72}"/>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D2-433C-B203-663948FE0BF2}"/>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D2-433C-B203-663948FE0BF2}"/>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1161.5</c:v>
                </c:pt>
                <c:pt idx="1">
                  <c:v>597.20000000000005</c:v>
                </c:pt>
                <c:pt idx="2">
                  <c:v>637.9</c:v>
                </c:pt>
                <c:pt idx="3">
                  <c:v>1012.1</c:v>
                </c:pt>
                <c:pt idx="4">
                  <c:v>917.2</c:v>
                </c:pt>
              </c:numCache>
            </c:numRef>
          </c:val>
          <c:extLst>
            <c:ext xmlns:c16="http://schemas.microsoft.com/office/drawing/2014/chart" uri="{C3380CC4-5D6E-409C-BE32-E72D297353CC}">
              <c16:uniqueId val="{00000000-8D8F-48CA-A3A7-AFB23B84ED8D}"/>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8D8F-48CA-A3A7-AFB23B84ED8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D8F-48CA-A3A7-AFB23B84ED8D}"/>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4D8-4029-B4B5-A840B6EC188D}"/>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D8-4029-B4B5-A840B6EC188D}"/>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5579</c:v>
                </c:pt>
                <c:pt idx="1">
                  <c:v>6727.7</c:v>
                </c:pt>
                <c:pt idx="2">
                  <c:v>7083.9</c:v>
                </c:pt>
                <c:pt idx="3">
                  <c:v>8015.6</c:v>
                </c:pt>
                <c:pt idx="4">
                  <c:v>8715.5</c:v>
                </c:pt>
              </c:numCache>
            </c:numRef>
          </c:val>
          <c:extLst>
            <c:ext xmlns:c16="http://schemas.microsoft.com/office/drawing/2014/chart" uri="{C3380CC4-5D6E-409C-BE32-E72D297353CC}">
              <c16:uniqueId val="{00000000-ED34-4322-9F45-CAF56A133D35}"/>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ED34-4322-9F45-CAF56A133D35}"/>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531831</c:v>
                </c:pt>
                <c:pt idx="1">
                  <c:v>499742</c:v>
                </c:pt>
                <c:pt idx="2">
                  <c:v>413401</c:v>
                </c:pt>
                <c:pt idx="3">
                  <c:v>474929</c:v>
                </c:pt>
                <c:pt idx="4">
                  <c:v>292001</c:v>
                </c:pt>
              </c:numCache>
            </c:numRef>
          </c:val>
          <c:extLst>
            <c:ext xmlns:c16="http://schemas.microsoft.com/office/drawing/2014/chart" uri="{C3380CC4-5D6E-409C-BE32-E72D297353CC}">
              <c16:uniqueId val="{00000000-AA9F-42A4-9506-AE45149424CB}"/>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AA9F-42A4-9506-AE45149424CB}"/>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56.6</c:v>
                </c:pt>
                <c:pt idx="1">
                  <c:v>50.4</c:v>
                </c:pt>
                <c:pt idx="2">
                  <c:v>46.3</c:v>
                </c:pt>
                <c:pt idx="3">
                  <c:v>42.7</c:v>
                </c:pt>
                <c:pt idx="4">
                  <c:v>43.5</c:v>
                </c:pt>
              </c:numCache>
            </c:numRef>
          </c:val>
          <c:extLst>
            <c:ext xmlns:c16="http://schemas.microsoft.com/office/drawing/2014/chart" uri="{C3380CC4-5D6E-409C-BE32-E72D297353CC}">
              <c16:uniqueId val="{00000000-93EF-4F08-AD4D-FC43E71533E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93EF-4F08-AD4D-FC43E71533E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20.399999999999999</c:v>
                </c:pt>
                <c:pt idx="1">
                  <c:v>23.1</c:v>
                </c:pt>
                <c:pt idx="2">
                  <c:v>27.1</c:v>
                </c:pt>
                <c:pt idx="3">
                  <c:v>29</c:v>
                </c:pt>
                <c:pt idx="4">
                  <c:v>25.4</c:v>
                </c:pt>
              </c:numCache>
            </c:numRef>
          </c:val>
          <c:extLst>
            <c:ext xmlns:c16="http://schemas.microsoft.com/office/drawing/2014/chart" uri="{C3380CC4-5D6E-409C-BE32-E72D297353CC}">
              <c16:uniqueId val="{00000000-B47C-4798-A334-4E6965F5F32D}"/>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B47C-4798-A334-4E6965F5F32D}"/>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28.1</c:v>
                </c:pt>
                <c:pt idx="1">
                  <c:v>24.5</c:v>
                </c:pt>
                <c:pt idx="2">
                  <c:v>22.9</c:v>
                </c:pt>
                <c:pt idx="3">
                  <c:v>20.8</c:v>
                </c:pt>
                <c:pt idx="4">
                  <c:v>19.100000000000001</c:v>
                </c:pt>
              </c:numCache>
            </c:numRef>
          </c:val>
          <c:extLst>
            <c:ext xmlns:c16="http://schemas.microsoft.com/office/drawing/2014/chart" uri="{C3380CC4-5D6E-409C-BE32-E72D297353CC}">
              <c16:uniqueId val="{00000000-9B23-4246-AFEC-395305B2A067}"/>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9B23-4246-AFEC-395305B2A067}"/>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72.400000000000006</c:v>
                </c:pt>
                <c:pt idx="1">
                  <c:v>71.599999999999994</c:v>
                </c:pt>
                <c:pt idx="2">
                  <c:v>71</c:v>
                </c:pt>
                <c:pt idx="3">
                  <c:v>72.599999999999994</c:v>
                </c:pt>
                <c:pt idx="4">
                  <c:v>73.2</c:v>
                </c:pt>
              </c:numCache>
            </c:numRef>
          </c:val>
          <c:extLst>
            <c:ext xmlns:c16="http://schemas.microsoft.com/office/drawing/2014/chart" uri="{C3380CC4-5D6E-409C-BE32-E72D297353CC}">
              <c16:uniqueId val="{00000000-E1C4-4675-8322-7012A70D11A2}"/>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E1C4-4675-8322-7012A70D11A2}"/>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3.emf"/><Relationship Id="rId13" Type="http://schemas.openxmlformats.org/officeDocument/2006/relationships/image" Target="../media/image38.emf"/><Relationship Id="rId18" Type="http://schemas.openxmlformats.org/officeDocument/2006/relationships/image" Target="../media/image43.emf"/><Relationship Id="rId3" Type="http://schemas.openxmlformats.org/officeDocument/2006/relationships/image" Target="../media/image28.emf"/><Relationship Id="rId21" Type="http://schemas.openxmlformats.org/officeDocument/2006/relationships/image" Target="../media/image46.emf"/><Relationship Id="rId7" Type="http://schemas.openxmlformats.org/officeDocument/2006/relationships/image" Target="../media/image32.emf"/><Relationship Id="rId12" Type="http://schemas.openxmlformats.org/officeDocument/2006/relationships/image" Target="../media/image37.emf"/><Relationship Id="rId17" Type="http://schemas.openxmlformats.org/officeDocument/2006/relationships/image" Target="../media/image42.emf"/><Relationship Id="rId25" Type="http://schemas.openxmlformats.org/officeDocument/2006/relationships/image" Target="../media/image50.emf"/><Relationship Id="rId2" Type="http://schemas.openxmlformats.org/officeDocument/2006/relationships/image" Target="../media/image27.emf"/><Relationship Id="rId16" Type="http://schemas.openxmlformats.org/officeDocument/2006/relationships/image" Target="../media/image41.emf"/><Relationship Id="rId20" Type="http://schemas.openxmlformats.org/officeDocument/2006/relationships/image" Target="../media/image45.emf"/><Relationship Id="rId1" Type="http://schemas.openxmlformats.org/officeDocument/2006/relationships/image" Target="../media/image26.emf"/><Relationship Id="rId6" Type="http://schemas.openxmlformats.org/officeDocument/2006/relationships/image" Target="../media/image31.emf"/><Relationship Id="rId11" Type="http://schemas.openxmlformats.org/officeDocument/2006/relationships/image" Target="../media/image36.emf"/><Relationship Id="rId24" Type="http://schemas.openxmlformats.org/officeDocument/2006/relationships/image" Target="../media/image49.emf"/><Relationship Id="rId5" Type="http://schemas.openxmlformats.org/officeDocument/2006/relationships/image" Target="../media/image30.emf"/><Relationship Id="rId15" Type="http://schemas.openxmlformats.org/officeDocument/2006/relationships/image" Target="../media/image40.emf"/><Relationship Id="rId23" Type="http://schemas.openxmlformats.org/officeDocument/2006/relationships/image" Target="../media/image48.emf"/><Relationship Id="rId10" Type="http://schemas.openxmlformats.org/officeDocument/2006/relationships/image" Target="../media/image35.emf"/><Relationship Id="rId19" Type="http://schemas.openxmlformats.org/officeDocument/2006/relationships/image" Target="../media/image44.emf"/><Relationship Id="rId4" Type="http://schemas.openxmlformats.org/officeDocument/2006/relationships/image" Target="../media/image29.emf"/><Relationship Id="rId9" Type="http://schemas.openxmlformats.org/officeDocument/2006/relationships/image" Target="../media/image34.emf"/><Relationship Id="rId14" Type="http://schemas.openxmlformats.org/officeDocument/2006/relationships/image" Target="../media/image39.emf"/><Relationship Id="rId22" Type="http://schemas.openxmlformats.org/officeDocument/2006/relationships/image" Target="../media/image47.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（最大出力合計41,900kW）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（最大出力合計39,200kW）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996556" y="12354358"/>
          <a:ext cx="5191977" cy="269555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996556" y="15188046"/>
          <a:ext cx="5191977"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996556" y="18010909"/>
          <a:ext cx="5191977"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996556" y="20816455"/>
          <a:ext cx="5191977"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996556" y="23604683"/>
          <a:ext cx="5191977"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58758" y="12354358"/>
          <a:ext cx="5191978" cy="269555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58758" y="15188046"/>
          <a:ext cx="5191978"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58758" y="18010909"/>
          <a:ext cx="5191978"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58758" y="20816455"/>
          <a:ext cx="5191978"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58758" y="23604683"/>
          <a:ext cx="5191978"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25290" y="12354358"/>
          <a:ext cx="5191978" cy="269555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25290" y="15188046"/>
          <a:ext cx="519197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25290" y="18010909"/>
          <a:ext cx="519197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25290" y="20816455"/>
          <a:ext cx="519197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25290" y="23604683"/>
          <a:ext cx="519197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639447" y="12354358"/>
          <a:ext cx="5191977" cy="269555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639447" y="15188046"/>
          <a:ext cx="519197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639447" y="18010909"/>
          <a:ext cx="519197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639447" y="20816455"/>
          <a:ext cx="519197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639447" y="23604683"/>
          <a:ext cx="519197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8"/>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9"/>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50"/>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51"/>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52"/>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53"/>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54"/>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9"/>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9"/>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7"/>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55"/>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55"/>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55"/>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55"/>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55"/>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55"/>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55"/>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55"/>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55"/>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55"/>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F1" zoomScale="40" zoomScaleNormal="4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高知県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v>
      </c>
      <c r="K3" s="175"/>
      <c r="L3" s="175"/>
      <c r="M3" s="175"/>
      <c r="N3" s="176">
        <f>データ!L6</f>
        <v>84.9</v>
      </c>
      <c r="O3" s="176"/>
      <c r="P3" s="176"/>
      <c r="Q3" s="177"/>
      <c r="R3" s="1"/>
      <c r="S3" s="178" t="s">
        <v>8</v>
      </c>
      <c r="T3" s="179"/>
      <c r="U3" s="179"/>
      <c r="V3" s="179"/>
      <c r="W3" s="179"/>
      <c r="X3" s="179"/>
      <c r="Y3" s="179"/>
      <c r="Z3" s="179"/>
      <c r="AA3" s="179"/>
      <c r="AB3" s="179"/>
      <c r="AC3" s="179"/>
      <c r="AD3" s="179"/>
      <c r="AE3" s="179"/>
      <c r="AF3" s="179"/>
      <c r="AG3" s="179"/>
      <c r="AH3" s="180"/>
      <c r="AI3" s="1"/>
      <c r="AJ3" s="1"/>
      <c r="AK3" s="112" t="s">
        <v>265</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3</v>
      </c>
      <c r="C5" s="188"/>
      <c r="D5" s="188"/>
      <c r="E5" s="188"/>
      <c r="F5" s="168" t="str">
        <f>データ!N6</f>
        <v>-</v>
      </c>
      <c r="G5" s="168"/>
      <c r="H5" s="168"/>
      <c r="I5" s="168"/>
      <c r="J5" s="168">
        <f>データ!O6</f>
        <v>2</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264</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205717</v>
      </c>
      <c r="G12" s="151"/>
      <c r="H12" s="150">
        <f>データ!X6</f>
        <v>182350</v>
      </c>
      <c r="I12" s="151"/>
      <c r="J12" s="150">
        <f>データ!Y6</f>
        <v>166299</v>
      </c>
      <c r="K12" s="151"/>
      <c r="L12" s="150">
        <f>データ!Z6</f>
        <v>151789</v>
      </c>
      <c r="M12" s="151"/>
      <c r="N12" s="152">
        <f>データ!AA6</f>
        <v>157311</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3714</v>
      </c>
      <c r="G14" s="151"/>
      <c r="H14" s="150">
        <f>データ!AH6</f>
        <v>3800</v>
      </c>
      <c r="I14" s="151"/>
      <c r="J14" s="150">
        <f>データ!AI6</f>
        <v>3698</v>
      </c>
      <c r="K14" s="151"/>
      <c r="L14" s="150">
        <f>データ!AJ6</f>
        <v>4783</v>
      </c>
      <c r="M14" s="151"/>
      <c r="N14" s="152">
        <f>データ!AK6</f>
        <v>2779</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209431</v>
      </c>
      <c r="G16" s="146"/>
      <c r="H16" s="146">
        <f>データ!AR6</f>
        <v>186150</v>
      </c>
      <c r="I16" s="146"/>
      <c r="J16" s="146">
        <f>データ!AS6</f>
        <v>169997</v>
      </c>
      <c r="K16" s="146"/>
      <c r="L16" s="146">
        <f>データ!AT6</f>
        <v>156572</v>
      </c>
      <c r="M16" s="146"/>
      <c r="N16" s="138">
        <f>データ!AU6</f>
        <v>160090</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1416169</v>
      </c>
      <c r="G19" s="136"/>
      <c r="H19" s="136"/>
      <c r="I19" s="136">
        <f>データ!AW6</f>
        <v>49312</v>
      </c>
      <c r="J19" s="136"/>
      <c r="K19" s="136"/>
      <c r="L19" s="136">
        <f>データ!AX6</f>
        <v>1465481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266</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267</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（最大出力合計41,900kW）</v>
      </c>
      <c r="D123" s="5" t="str">
        <f>データ!EX9</f>
        <v>（最大出力合計39,200kW）</v>
      </c>
      <c r="E123" s="5" t="str">
        <f>データ!GW9</f>
        <v>（最大出力合計-kW）</v>
      </c>
      <c r="F123" s="5" t="str">
        <f>データ!IV9</f>
        <v>（最大出力合計2,700kW）</v>
      </c>
      <c r="G123" s="5" t="str">
        <f>データ!KU9</f>
        <v>（最大出力合計-kW）</v>
      </c>
    </row>
  </sheetData>
  <sheetProtection algorithmName="SHA-512" hashValue="R44TSQyScvjG0hNDJ7IQyQbk0pj9oI9ahvSfyB0gvfmuh/DA911p1nQYTZsMBbNbE2Dmfge52A52291VY9NMoA==" saltValue="mvWnukbGhwyqmU3OIAxiaQ=="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2019</v>
      </c>
      <c r="C6" s="67" t="str">
        <f t="shared" ref="C6:AX6" si="6">C7</f>
        <v>390003</v>
      </c>
      <c r="D6" s="67" t="str">
        <f t="shared" si="6"/>
        <v>46</v>
      </c>
      <c r="E6" s="67" t="str">
        <f t="shared" si="6"/>
        <v>04</v>
      </c>
      <c r="F6" s="67" t="str">
        <f t="shared" si="6"/>
        <v>0</v>
      </c>
      <c r="G6" s="67" t="str">
        <f t="shared" si="6"/>
        <v>000</v>
      </c>
      <c r="H6" s="67" t="str">
        <f t="shared" si="6"/>
        <v>高知県</v>
      </c>
      <c r="I6" s="67" t="str">
        <f t="shared" si="6"/>
        <v>法適用</v>
      </c>
      <c r="J6" s="67" t="str">
        <f t="shared" si="6"/>
        <v>電気事業</v>
      </c>
      <c r="K6" s="67" t="str">
        <f t="shared" si="6"/>
        <v>自治体職員</v>
      </c>
      <c r="L6" s="68">
        <f t="shared" si="6"/>
        <v>84.9</v>
      </c>
      <c r="M6" s="69">
        <f t="shared" si="6"/>
        <v>3</v>
      </c>
      <c r="N6" s="69" t="str">
        <f t="shared" si="6"/>
        <v>-</v>
      </c>
      <c r="O6" s="69">
        <f t="shared" si="6"/>
        <v>2</v>
      </c>
      <c r="P6" s="69" t="str">
        <f t="shared" si="6"/>
        <v>-</v>
      </c>
      <c r="Q6" s="69" t="str">
        <f t="shared" si="6"/>
        <v>-</v>
      </c>
      <c r="R6" s="70" t="str">
        <f>R7</f>
        <v>令和７年３月31日　永瀬発電所ほか</v>
      </c>
      <c r="S6" s="71" t="str">
        <f t="shared" si="6"/>
        <v>令和６年５月31日　甫喜ヶ峰風力発電所</v>
      </c>
      <c r="T6" s="67" t="str">
        <f t="shared" si="6"/>
        <v>無</v>
      </c>
      <c r="U6" s="71" t="str">
        <f t="shared" si="6"/>
        <v>四国電力株式会社</v>
      </c>
      <c r="V6" s="68" t="str">
        <f t="shared" si="6"/>
        <v>-</v>
      </c>
      <c r="W6" s="69">
        <f>W7</f>
        <v>205717</v>
      </c>
      <c r="X6" s="69">
        <f t="shared" si="6"/>
        <v>182350</v>
      </c>
      <c r="Y6" s="69">
        <f t="shared" si="6"/>
        <v>166299</v>
      </c>
      <c r="Z6" s="69">
        <f t="shared" si="6"/>
        <v>151789</v>
      </c>
      <c r="AA6" s="69">
        <f t="shared" si="6"/>
        <v>157311</v>
      </c>
      <c r="AB6" s="69" t="str">
        <f t="shared" si="6"/>
        <v>-</v>
      </c>
      <c r="AC6" s="69" t="str">
        <f t="shared" si="6"/>
        <v>-</v>
      </c>
      <c r="AD6" s="69" t="str">
        <f t="shared" si="6"/>
        <v>-</v>
      </c>
      <c r="AE6" s="69" t="str">
        <f t="shared" si="6"/>
        <v>-</v>
      </c>
      <c r="AF6" s="69" t="str">
        <f t="shared" si="6"/>
        <v>-</v>
      </c>
      <c r="AG6" s="69">
        <f t="shared" si="6"/>
        <v>3714</v>
      </c>
      <c r="AH6" s="69">
        <f t="shared" si="6"/>
        <v>3800</v>
      </c>
      <c r="AI6" s="69">
        <f t="shared" si="6"/>
        <v>3698</v>
      </c>
      <c r="AJ6" s="69">
        <f t="shared" si="6"/>
        <v>4783</v>
      </c>
      <c r="AK6" s="69">
        <f t="shared" si="6"/>
        <v>2779</v>
      </c>
      <c r="AL6" s="69" t="str">
        <f t="shared" si="6"/>
        <v>-</v>
      </c>
      <c r="AM6" s="69" t="str">
        <f t="shared" si="6"/>
        <v>-</v>
      </c>
      <c r="AN6" s="69" t="str">
        <f t="shared" si="6"/>
        <v>-</v>
      </c>
      <c r="AO6" s="69" t="str">
        <f t="shared" si="6"/>
        <v>-</v>
      </c>
      <c r="AP6" s="69" t="str">
        <f t="shared" si="6"/>
        <v>-</v>
      </c>
      <c r="AQ6" s="69">
        <f t="shared" si="6"/>
        <v>209431</v>
      </c>
      <c r="AR6" s="69">
        <f t="shared" si="6"/>
        <v>186150</v>
      </c>
      <c r="AS6" s="69">
        <f t="shared" si="6"/>
        <v>169997</v>
      </c>
      <c r="AT6" s="69">
        <f t="shared" si="6"/>
        <v>156572</v>
      </c>
      <c r="AU6" s="69">
        <f t="shared" si="6"/>
        <v>160090</v>
      </c>
      <c r="AV6" s="69">
        <f t="shared" si="6"/>
        <v>1416169</v>
      </c>
      <c r="AW6" s="69">
        <f t="shared" si="6"/>
        <v>49312</v>
      </c>
      <c r="AX6" s="69">
        <f t="shared" si="6"/>
        <v>1465481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v>84.9</v>
      </c>
      <c r="M7" s="79">
        <v>3</v>
      </c>
      <c r="N7" s="79" t="s">
        <v>130</v>
      </c>
      <c r="O7" s="80">
        <v>2</v>
      </c>
      <c r="P7" s="80" t="s">
        <v>130</v>
      </c>
      <c r="Q7" s="80" t="s">
        <v>130</v>
      </c>
      <c r="R7" s="81" t="s">
        <v>131</v>
      </c>
      <c r="S7" s="81" t="s">
        <v>132</v>
      </c>
      <c r="T7" s="82" t="s">
        <v>133</v>
      </c>
      <c r="U7" s="81" t="s">
        <v>134</v>
      </c>
      <c r="V7" s="78" t="s">
        <v>130</v>
      </c>
      <c r="W7" s="80">
        <v>205717</v>
      </c>
      <c r="X7" s="80">
        <v>182350</v>
      </c>
      <c r="Y7" s="80">
        <v>166299</v>
      </c>
      <c r="Z7" s="80">
        <v>151789</v>
      </c>
      <c r="AA7" s="80">
        <v>157311</v>
      </c>
      <c r="AB7" s="80" t="s">
        <v>130</v>
      </c>
      <c r="AC7" s="80" t="s">
        <v>130</v>
      </c>
      <c r="AD7" s="80" t="s">
        <v>130</v>
      </c>
      <c r="AE7" s="80" t="s">
        <v>130</v>
      </c>
      <c r="AF7" s="80" t="s">
        <v>130</v>
      </c>
      <c r="AG7" s="80">
        <v>3714</v>
      </c>
      <c r="AH7" s="80">
        <v>3800</v>
      </c>
      <c r="AI7" s="80">
        <v>3698</v>
      </c>
      <c r="AJ7" s="80">
        <v>4783</v>
      </c>
      <c r="AK7" s="80">
        <v>2779</v>
      </c>
      <c r="AL7" s="80" t="s">
        <v>130</v>
      </c>
      <c r="AM7" s="80" t="s">
        <v>130</v>
      </c>
      <c r="AN7" s="80" t="s">
        <v>130</v>
      </c>
      <c r="AO7" s="80" t="s">
        <v>130</v>
      </c>
      <c r="AP7" s="80" t="s">
        <v>130</v>
      </c>
      <c r="AQ7" s="80">
        <v>209431</v>
      </c>
      <c r="AR7" s="80">
        <v>186150</v>
      </c>
      <c r="AS7" s="80">
        <v>169997</v>
      </c>
      <c r="AT7" s="80">
        <v>156572</v>
      </c>
      <c r="AU7" s="80">
        <v>160090</v>
      </c>
      <c r="AV7" s="80">
        <v>1416169</v>
      </c>
      <c r="AW7" s="80">
        <v>49312</v>
      </c>
      <c r="AX7" s="80">
        <v>1465481</v>
      </c>
      <c r="AY7" s="83">
        <v>127.4</v>
      </c>
      <c r="AZ7" s="83">
        <v>123.7</v>
      </c>
      <c r="BA7" s="83">
        <v>127.8</v>
      </c>
      <c r="BB7" s="83">
        <v>122.5</v>
      </c>
      <c r="BC7" s="83">
        <v>108.3</v>
      </c>
      <c r="BD7" s="83">
        <v>129.69999999999999</v>
      </c>
      <c r="BE7" s="83">
        <v>135.9</v>
      </c>
      <c r="BF7" s="83">
        <v>130.5</v>
      </c>
      <c r="BG7" s="83">
        <v>129.9</v>
      </c>
      <c r="BH7" s="83">
        <v>130.19999999999999</v>
      </c>
      <c r="BI7" s="83">
        <v>100</v>
      </c>
      <c r="BJ7" s="83">
        <v>123.2</v>
      </c>
      <c r="BK7" s="83">
        <v>120.4</v>
      </c>
      <c r="BL7" s="83">
        <v>125.2</v>
      </c>
      <c r="BM7" s="83">
        <v>119.8</v>
      </c>
      <c r="BN7" s="83">
        <v>105.2</v>
      </c>
      <c r="BO7" s="83">
        <v>130.4</v>
      </c>
      <c r="BP7" s="83">
        <v>136.30000000000001</v>
      </c>
      <c r="BQ7" s="83">
        <v>130.69999999999999</v>
      </c>
      <c r="BR7" s="83">
        <v>128.9</v>
      </c>
      <c r="BS7" s="83">
        <v>129.30000000000001</v>
      </c>
      <c r="BT7" s="83">
        <v>100</v>
      </c>
      <c r="BU7" s="83">
        <v>1161.5</v>
      </c>
      <c r="BV7" s="83">
        <v>597.20000000000005</v>
      </c>
      <c r="BW7" s="83">
        <v>637.9</v>
      </c>
      <c r="BX7" s="83">
        <v>1012.1</v>
      </c>
      <c r="BY7" s="83">
        <v>917.2</v>
      </c>
      <c r="BZ7" s="83">
        <v>716.7</v>
      </c>
      <c r="CA7" s="83">
        <v>688</v>
      </c>
      <c r="CB7" s="83">
        <v>707.7</v>
      </c>
      <c r="CC7" s="83">
        <v>749.1</v>
      </c>
      <c r="CD7" s="83">
        <v>763.6</v>
      </c>
      <c r="CE7" s="83">
        <v>100</v>
      </c>
      <c r="CF7" s="83">
        <v>5579</v>
      </c>
      <c r="CG7" s="83">
        <v>6727.7</v>
      </c>
      <c r="CH7" s="83">
        <v>7083.9</v>
      </c>
      <c r="CI7" s="83">
        <v>8015.6</v>
      </c>
      <c r="CJ7" s="83">
        <v>8715.5</v>
      </c>
      <c r="CK7" s="83">
        <v>8014.2</v>
      </c>
      <c r="CL7" s="83">
        <v>8260</v>
      </c>
      <c r="CM7" s="83">
        <v>8600.1</v>
      </c>
      <c r="CN7" s="83">
        <v>9078.5</v>
      </c>
      <c r="CO7" s="83">
        <v>9106</v>
      </c>
      <c r="CP7" s="80">
        <v>531831</v>
      </c>
      <c r="CQ7" s="80">
        <v>499742</v>
      </c>
      <c r="CR7" s="80">
        <v>413401</v>
      </c>
      <c r="CS7" s="80">
        <v>474929</v>
      </c>
      <c r="CT7" s="80">
        <v>292001</v>
      </c>
      <c r="CU7" s="80">
        <v>1494682</v>
      </c>
      <c r="CV7" s="80">
        <v>1543942</v>
      </c>
      <c r="CW7" s="80">
        <v>1467681</v>
      </c>
      <c r="CX7" s="80">
        <v>1533303</v>
      </c>
      <c r="CY7" s="80">
        <v>1359753</v>
      </c>
      <c r="CZ7" s="80">
        <v>41900</v>
      </c>
      <c r="DA7" s="83">
        <v>56.6</v>
      </c>
      <c r="DB7" s="83">
        <v>50.4</v>
      </c>
      <c r="DC7" s="83">
        <v>46.3</v>
      </c>
      <c r="DD7" s="83">
        <v>42.7</v>
      </c>
      <c r="DE7" s="83">
        <v>43.5</v>
      </c>
      <c r="DF7" s="83">
        <v>37.700000000000003</v>
      </c>
      <c r="DG7" s="83">
        <v>36.200000000000003</v>
      </c>
      <c r="DH7" s="83">
        <v>36.5</v>
      </c>
      <c r="DI7" s="83">
        <v>35.299999999999997</v>
      </c>
      <c r="DJ7" s="83">
        <v>35</v>
      </c>
      <c r="DK7" s="83">
        <v>20.399999999999999</v>
      </c>
      <c r="DL7" s="83">
        <v>23.1</v>
      </c>
      <c r="DM7" s="83">
        <v>27.1</v>
      </c>
      <c r="DN7" s="83">
        <v>29</v>
      </c>
      <c r="DO7" s="83">
        <v>25.4</v>
      </c>
      <c r="DP7" s="83">
        <v>20</v>
      </c>
      <c r="DQ7" s="83">
        <v>18.2</v>
      </c>
      <c r="DR7" s="83">
        <v>20.9</v>
      </c>
      <c r="DS7" s="83">
        <v>21.1</v>
      </c>
      <c r="DT7" s="83">
        <v>19</v>
      </c>
      <c r="DU7" s="83">
        <v>28.1</v>
      </c>
      <c r="DV7" s="83">
        <v>24.5</v>
      </c>
      <c r="DW7" s="83">
        <v>22.9</v>
      </c>
      <c r="DX7" s="83">
        <v>20.8</v>
      </c>
      <c r="DY7" s="83">
        <v>19.100000000000001</v>
      </c>
      <c r="DZ7" s="83">
        <v>109.9</v>
      </c>
      <c r="EA7" s="83">
        <v>103.6</v>
      </c>
      <c r="EB7" s="83">
        <v>95.7</v>
      </c>
      <c r="EC7" s="83">
        <v>88.5</v>
      </c>
      <c r="ED7" s="83">
        <v>92.4</v>
      </c>
      <c r="EE7" s="83">
        <v>72.400000000000006</v>
      </c>
      <c r="EF7" s="83">
        <v>71.599999999999994</v>
      </c>
      <c r="EG7" s="83">
        <v>71</v>
      </c>
      <c r="EH7" s="83">
        <v>72.599999999999994</v>
      </c>
      <c r="EI7" s="83">
        <v>73.2</v>
      </c>
      <c r="EJ7" s="83">
        <v>59.6</v>
      </c>
      <c r="EK7" s="83">
        <v>60.3</v>
      </c>
      <c r="EL7" s="83">
        <v>60.2</v>
      </c>
      <c r="EM7" s="83">
        <v>61.2</v>
      </c>
      <c r="EN7" s="83">
        <v>61.9</v>
      </c>
      <c r="EO7" s="83">
        <v>4.4000000000000004</v>
      </c>
      <c r="EP7" s="83">
        <v>4.3</v>
      </c>
      <c r="EQ7" s="83">
        <v>4.4000000000000004</v>
      </c>
      <c r="ER7" s="83">
        <v>5.6</v>
      </c>
      <c r="ES7" s="83">
        <v>3.4</v>
      </c>
      <c r="ET7" s="83">
        <v>18.7</v>
      </c>
      <c r="EU7" s="83">
        <v>20.5</v>
      </c>
      <c r="EV7" s="83">
        <v>21.4</v>
      </c>
      <c r="EW7" s="83">
        <v>22.6</v>
      </c>
      <c r="EX7" s="83">
        <v>22.2</v>
      </c>
      <c r="EY7" s="80">
        <v>39200</v>
      </c>
      <c r="EZ7" s="83">
        <v>59.7</v>
      </c>
      <c r="FA7" s="83">
        <v>53.1</v>
      </c>
      <c r="FB7" s="83">
        <v>48.4</v>
      </c>
      <c r="FC7" s="83">
        <v>44.2</v>
      </c>
      <c r="FD7" s="83">
        <v>45.7</v>
      </c>
      <c r="FE7" s="83">
        <v>39.1</v>
      </c>
      <c r="FF7" s="83">
        <v>37.299999999999997</v>
      </c>
      <c r="FG7" s="83">
        <v>38</v>
      </c>
      <c r="FH7" s="83">
        <v>36.5</v>
      </c>
      <c r="FI7" s="83">
        <v>36.6</v>
      </c>
      <c r="FJ7" s="83">
        <v>16</v>
      </c>
      <c r="FK7" s="83">
        <v>21.7</v>
      </c>
      <c r="FL7" s="83">
        <v>26.1</v>
      </c>
      <c r="FM7" s="83">
        <v>29.1</v>
      </c>
      <c r="FN7" s="83">
        <v>28.4</v>
      </c>
      <c r="FO7" s="83">
        <v>21.4</v>
      </c>
      <c r="FP7" s="83">
        <v>19.3</v>
      </c>
      <c r="FQ7" s="83">
        <v>20.6</v>
      </c>
      <c r="FR7" s="83">
        <v>21.6</v>
      </c>
      <c r="FS7" s="83">
        <v>20</v>
      </c>
      <c r="FT7" s="83">
        <v>29.4</v>
      </c>
      <c r="FU7" s="83">
        <v>25.6</v>
      </c>
      <c r="FV7" s="83">
        <v>24</v>
      </c>
      <c r="FW7" s="83">
        <v>22.1</v>
      </c>
      <c r="FX7" s="83">
        <v>19.7</v>
      </c>
      <c r="FY7" s="83">
        <v>89.4</v>
      </c>
      <c r="FZ7" s="83">
        <v>83.3</v>
      </c>
      <c r="GA7" s="83">
        <v>73.2</v>
      </c>
      <c r="GB7" s="83">
        <v>71.400000000000006</v>
      </c>
      <c r="GC7" s="83">
        <v>82</v>
      </c>
      <c r="GD7" s="83">
        <v>72</v>
      </c>
      <c r="GE7" s="83">
        <v>71</v>
      </c>
      <c r="GF7" s="83">
        <v>70.2</v>
      </c>
      <c r="GG7" s="83">
        <v>71.7</v>
      </c>
      <c r="GH7" s="83">
        <v>72.8</v>
      </c>
      <c r="GI7" s="83">
        <v>61.7</v>
      </c>
      <c r="GJ7" s="83">
        <v>62.1</v>
      </c>
      <c r="GK7" s="83">
        <v>62.6</v>
      </c>
      <c r="GL7" s="83">
        <v>63.4</v>
      </c>
      <c r="GM7" s="83">
        <v>63.8</v>
      </c>
      <c r="GN7" s="83">
        <v>0</v>
      </c>
      <c r="GO7" s="83">
        <v>0</v>
      </c>
      <c r="GP7" s="83">
        <v>0</v>
      </c>
      <c r="GQ7" s="83">
        <v>0</v>
      </c>
      <c r="GR7" s="83">
        <v>0</v>
      </c>
      <c r="GS7" s="83">
        <v>13.3</v>
      </c>
      <c r="GT7" s="83">
        <v>14.4</v>
      </c>
      <c r="GU7" s="83">
        <v>15.3</v>
      </c>
      <c r="GV7" s="83">
        <v>16.100000000000001</v>
      </c>
      <c r="GW7" s="83">
        <v>15.2</v>
      </c>
      <c r="GX7" s="80" t="s">
        <v>130</v>
      </c>
      <c r="GY7" s="83" t="s">
        <v>130</v>
      </c>
      <c r="GZ7" s="83" t="s">
        <v>130</v>
      </c>
      <c r="HA7" s="83" t="s">
        <v>130</v>
      </c>
      <c r="HB7" s="83" t="s">
        <v>130</v>
      </c>
      <c r="HC7" s="83" t="s">
        <v>130</v>
      </c>
      <c r="HD7" s="83">
        <v>31.3</v>
      </c>
      <c r="HE7" s="83">
        <v>30.4</v>
      </c>
      <c r="HF7" s="83">
        <v>31.1</v>
      </c>
      <c r="HG7" s="83">
        <v>31.5</v>
      </c>
      <c r="HH7" s="83">
        <v>21.3</v>
      </c>
      <c r="HI7" s="83" t="s">
        <v>130</v>
      </c>
      <c r="HJ7" s="83" t="s">
        <v>130</v>
      </c>
      <c r="HK7" s="83" t="s">
        <v>130</v>
      </c>
      <c r="HL7" s="83" t="s">
        <v>130</v>
      </c>
      <c r="HM7" s="83" t="s">
        <v>130</v>
      </c>
      <c r="HN7" s="83">
        <v>8.4</v>
      </c>
      <c r="HO7" s="83">
        <v>7.2</v>
      </c>
      <c r="HP7" s="83">
        <v>45.8</v>
      </c>
      <c r="HQ7" s="83">
        <v>43.9</v>
      </c>
      <c r="HR7" s="83">
        <v>28.3</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73</v>
      </c>
      <c r="II7" s="83">
        <v>76.599999999999994</v>
      </c>
      <c r="IJ7" s="83">
        <v>80.400000000000006</v>
      </c>
      <c r="IK7" s="83">
        <v>84.9</v>
      </c>
      <c r="IL7" s="83">
        <v>76.900000000000006</v>
      </c>
      <c r="IM7" s="83" t="s">
        <v>130</v>
      </c>
      <c r="IN7" s="83" t="s">
        <v>130</v>
      </c>
      <c r="IO7" s="83" t="s">
        <v>130</v>
      </c>
      <c r="IP7" s="83" t="s">
        <v>130</v>
      </c>
      <c r="IQ7" s="83" t="s">
        <v>130</v>
      </c>
      <c r="IR7" s="83">
        <v>82.1</v>
      </c>
      <c r="IS7" s="83">
        <v>81.3</v>
      </c>
      <c r="IT7" s="83">
        <v>47.5</v>
      </c>
      <c r="IU7" s="83">
        <v>40.4</v>
      </c>
      <c r="IV7" s="83">
        <v>28.2</v>
      </c>
      <c r="IW7" s="80">
        <v>2700</v>
      </c>
      <c r="IX7" s="83">
        <v>14.3</v>
      </c>
      <c r="IY7" s="83">
        <v>14.7</v>
      </c>
      <c r="IZ7" s="83">
        <v>15.6</v>
      </c>
      <c r="JA7" s="83">
        <v>20.2</v>
      </c>
      <c r="JB7" s="83">
        <v>11.7</v>
      </c>
      <c r="JC7" s="83">
        <v>14</v>
      </c>
      <c r="JD7" s="83">
        <v>15.5</v>
      </c>
      <c r="JE7" s="83">
        <v>13.1</v>
      </c>
      <c r="JF7" s="83">
        <v>19.899999999999999</v>
      </c>
      <c r="JG7" s="83">
        <v>16.899999999999999</v>
      </c>
      <c r="JH7" s="83">
        <v>46.8</v>
      </c>
      <c r="JI7" s="83">
        <v>30.9</v>
      </c>
      <c r="JJ7" s="83">
        <v>37.799999999999997</v>
      </c>
      <c r="JK7" s="83">
        <v>27.6</v>
      </c>
      <c r="JL7" s="83">
        <v>7.2</v>
      </c>
      <c r="JM7" s="83">
        <v>20.100000000000001</v>
      </c>
      <c r="JN7" s="83">
        <v>28.4</v>
      </c>
      <c r="JO7" s="83">
        <v>25</v>
      </c>
      <c r="JP7" s="83">
        <v>12.9</v>
      </c>
      <c r="JQ7" s="83">
        <v>14</v>
      </c>
      <c r="JR7" s="83">
        <v>0</v>
      </c>
      <c r="JS7" s="83">
        <v>0</v>
      </c>
      <c r="JT7" s="83">
        <v>0</v>
      </c>
      <c r="JU7" s="83">
        <v>0</v>
      </c>
      <c r="JV7" s="83">
        <v>0</v>
      </c>
      <c r="JW7" s="83">
        <v>224.7</v>
      </c>
      <c r="JX7" s="83">
        <v>167.2</v>
      </c>
      <c r="JY7" s="83">
        <v>267.7</v>
      </c>
      <c r="JZ7" s="83">
        <v>155.5</v>
      </c>
      <c r="KA7" s="83">
        <v>121</v>
      </c>
      <c r="KB7" s="83">
        <v>77.2</v>
      </c>
      <c r="KC7" s="83">
        <v>80</v>
      </c>
      <c r="KD7" s="83">
        <v>84</v>
      </c>
      <c r="KE7" s="83">
        <v>87</v>
      </c>
      <c r="KF7" s="83">
        <v>84.8</v>
      </c>
      <c r="KG7" s="83">
        <v>48.7</v>
      </c>
      <c r="KH7" s="83">
        <v>53.3</v>
      </c>
      <c r="KI7" s="83">
        <v>29</v>
      </c>
      <c r="KJ7" s="83">
        <v>32.4</v>
      </c>
      <c r="KK7" s="83">
        <v>42.4</v>
      </c>
      <c r="KL7" s="83">
        <v>100</v>
      </c>
      <c r="KM7" s="83">
        <v>99.7</v>
      </c>
      <c r="KN7" s="83">
        <v>100</v>
      </c>
      <c r="KO7" s="83">
        <v>100</v>
      </c>
      <c r="KP7" s="83">
        <v>100</v>
      </c>
      <c r="KQ7" s="83">
        <v>100</v>
      </c>
      <c r="KR7" s="83">
        <v>100</v>
      </c>
      <c r="KS7" s="83">
        <v>100</v>
      </c>
      <c r="KT7" s="83">
        <v>100</v>
      </c>
      <c r="KU7" s="83">
        <v>100</v>
      </c>
      <c r="KV7" s="80" t="s">
        <v>130</v>
      </c>
      <c r="KW7" s="83" t="s">
        <v>130</v>
      </c>
      <c r="KX7" s="83" t="s">
        <v>130</v>
      </c>
      <c r="KY7" s="83" t="s">
        <v>130</v>
      </c>
      <c r="KZ7" s="83" t="s">
        <v>130</v>
      </c>
      <c r="LA7" s="83" t="s">
        <v>130</v>
      </c>
      <c r="LB7" s="83">
        <v>11.8</v>
      </c>
      <c r="LC7" s="83">
        <v>15.3</v>
      </c>
      <c r="LD7" s="83">
        <v>15.4</v>
      </c>
      <c r="LE7" s="83">
        <v>15.1</v>
      </c>
      <c r="LF7" s="83">
        <v>15.5</v>
      </c>
      <c r="LG7" s="83" t="s">
        <v>130</v>
      </c>
      <c r="LH7" s="83" t="s">
        <v>130</v>
      </c>
      <c r="LI7" s="83" t="s">
        <v>130</v>
      </c>
      <c r="LJ7" s="83" t="s">
        <v>130</v>
      </c>
      <c r="LK7" s="83" t="s">
        <v>130</v>
      </c>
      <c r="LL7" s="83">
        <v>1.4</v>
      </c>
      <c r="LM7" s="83">
        <v>2.4</v>
      </c>
      <c r="LN7" s="83">
        <v>4.0999999999999996</v>
      </c>
      <c r="LO7" s="83">
        <v>2.2000000000000002</v>
      </c>
      <c r="LP7" s="83">
        <v>2.4</v>
      </c>
      <c r="LQ7" s="83" t="s">
        <v>130</v>
      </c>
      <c r="LR7" s="83" t="s">
        <v>130</v>
      </c>
      <c r="LS7" s="83" t="s">
        <v>130</v>
      </c>
      <c r="LT7" s="83" t="s">
        <v>130</v>
      </c>
      <c r="LU7" s="83" t="s">
        <v>130</v>
      </c>
      <c r="LV7" s="83">
        <v>596.79999999999995</v>
      </c>
      <c r="LW7" s="83">
        <v>494.6</v>
      </c>
      <c r="LX7" s="83">
        <v>469.5</v>
      </c>
      <c r="LY7" s="83">
        <v>391.3</v>
      </c>
      <c r="LZ7" s="83">
        <v>270.5</v>
      </c>
      <c r="MA7" s="83" t="s">
        <v>130</v>
      </c>
      <c r="MB7" s="83" t="s">
        <v>130</v>
      </c>
      <c r="MC7" s="83" t="s">
        <v>130</v>
      </c>
      <c r="MD7" s="83" t="s">
        <v>130</v>
      </c>
      <c r="ME7" s="83" t="s">
        <v>130</v>
      </c>
      <c r="MF7" s="83">
        <v>5.6</v>
      </c>
      <c r="MG7" s="83">
        <v>11.5</v>
      </c>
      <c r="MH7" s="83">
        <v>16.100000000000001</v>
      </c>
      <c r="MI7" s="83">
        <v>22.3</v>
      </c>
      <c r="MJ7" s="83">
        <v>27.3</v>
      </c>
      <c r="MK7" s="83" t="s">
        <v>130</v>
      </c>
      <c r="ML7" s="83" t="s">
        <v>130</v>
      </c>
      <c r="MM7" s="83" t="s">
        <v>130</v>
      </c>
      <c r="MN7" s="83" t="s">
        <v>130</v>
      </c>
      <c r="MO7" s="83" t="s">
        <v>130</v>
      </c>
      <c r="MP7" s="83">
        <v>100</v>
      </c>
      <c r="MQ7" s="83">
        <v>100</v>
      </c>
      <c r="MR7" s="83">
        <v>100</v>
      </c>
      <c r="MS7" s="83">
        <v>100</v>
      </c>
      <c r="MT7" s="83">
        <v>100</v>
      </c>
      <c r="MU7" s="83">
        <v>3</v>
      </c>
      <c r="MV7" s="83">
        <v>3</v>
      </c>
      <c r="MW7" s="83">
        <v>3</v>
      </c>
      <c r="MX7" s="83">
        <v>3</v>
      </c>
      <c r="MY7" s="83" t="s">
        <v>130</v>
      </c>
      <c r="MZ7" s="83" t="s">
        <v>130</v>
      </c>
      <c r="NA7" s="83" t="s">
        <v>130</v>
      </c>
      <c r="NB7" s="83" t="s">
        <v>130</v>
      </c>
      <c r="NC7" s="83">
        <v>3</v>
      </c>
      <c r="ND7" s="83">
        <v>3</v>
      </c>
      <c r="NE7" s="83">
        <v>2</v>
      </c>
      <c r="NF7" s="83">
        <v>2</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f>IF(SUM($O$7,$NC$7:$NF$7)=0,FALSE,TRUE)</f>
        <v>1</v>
      </c>
      <c r="KC8" s="87" t="s">
        <v>135</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f>IF(SUM($P$7,$NG$7:$NJ$7)=0,FALSE,TRUE)</f>
        <v>0</v>
      </c>
      <c r="MB8" s="87" t="s">
        <v>135</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（最大出力合計41,900kW）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（最大出力合計39,200kW）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（最大出力合計2,700kW）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127.4</v>
      </c>
      <c r="AZ11" s="95">
        <f>AZ7</f>
        <v>123.7</v>
      </c>
      <c r="BA11" s="95">
        <f>BA7</f>
        <v>127.8</v>
      </c>
      <c r="BB11" s="95">
        <f>BB7</f>
        <v>122.5</v>
      </c>
      <c r="BC11" s="95">
        <f>BC7</f>
        <v>108.3</v>
      </c>
      <c r="BD11" s="84"/>
      <c r="BE11" s="84"/>
      <c r="BF11" s="84"/>
      <c r="BG11" s="84"/>
      <c r="BH11" s="84"/>
      <c r="BI11" s="94" t="s">
        <v>144</v>
      </c>
      <c r="BJ11" s="95">
        <f>BJ7</f>
        <v>123.2</v>
      </c>
      <c r="BK11" s="95">
        <f>BK7</f>
        <v>120.4</v>
      </c>
      <c r="BL11" s="95">
        <f>BL7</f>
        <v>125.2</v>
      </c>
      <c r="BM11" s="95">
        <f>BM7</f>
        <v>119.8</v>
      </c>
      <c r="BN11" s="95">
        <f>BN7</f>
        <v>105.2</v>
      </c>
      <c r="BO11" s="84"/>
      <c r="BP11" s="84"/>
      <c r="BQ11" s="84"/>
      <c r="BR11" s="84"/>
      <c r="BS11" s="84"/>
      <c r="BT11" s="94" t="s">
        <v>143</v>
      </c>
      <c r="BU11" s="95">
        <f>BU7</f>
        <v>1161.5</v>
      </c>
      <c r="BV11" s="95">
        <f>BV7</f>
        <v>597.20000000000005</v>
      </c>
      <c r="BW11" s="95">
        <f>BW7</f>
        <v>637.9</v>
      </c>
      <c r="BX11" s="95">
        <f>BX7</f>
        <v>1012.1</v>
      </c>
      <c r="BY11" s="95">
        <f>BY7</f>
        <v>917.2</v>
      </c>
      <c r="BZ11" s="84"/>
      <c r="CA11" s="84"/>
      <c r="CB11" s="84"/>
      <c r="CC11" s="84"/>
      <c r="CD11" s="84"/>
      <c r="CE11" s="94" t="s">
        <v>143</v>
      </c>
      <c r="CF11" s="95">
        <f>CF7</f>
        <v>5579</v>
      </c>
      <c r="CG11" s="95">
        <f>CG7</f>
        <v>6727.7</v>
      </c>
      <c r="CH11" s="95">
        <f>CH7</f>
        <v>7083.9</v>
      </c>
      <c r="CI11" s="95">
        <f>CI7</f>
        <v>8015.6</v>
      </c>
      <c r="CJ11" s="95">
        <f>CJ7</f>
        <v>8715.5</v>
      </c>
      <c r="CK11" s="84"/>
      <c r="CL11" s="84"/>
      <c r="CM11" s="84"/>
      <c r="CN11" s="84"/>
      <c r="CO11" s="94" t="s">
        <v>143</v>
      </c>
      <c r="CP11" s="96">
        <f>CP7</f>
        <v>531831</v>
      </c>
      <c r="CQ11" s="96">
        <f>CQ7</f>
        <v>499742</v>
      </c>
      <c r="CR11" s="96">
        <f>CR7</f>
        <v>413401</v>
      </c>
      <c r="CS11" s="96">
        <f>CS7</f>
        <v>474929</v>
      </c>
      <c r="CT11" s="96">
        <f>CT7</f>
        <v>292001</v>
      </c>
      <c r="CU11" s="84"/>
      <c r="CV11" s="84"/>
      <c r="CW11" s="84"/>
      <c r="CX11" s="84"/>
      <c r="CY11" s="84"/>
      <c r="CZ11" s="94" t="s">
        <v>143</v>
      </c>
      <c r="DA11" s="95">
        <f>DA7</f>
        <v>56.6</v>
      </c>
      <c r="DB11" s="95">
        <f>DB7</f>
        <v>50.4</v>
      </c>
      <c r="DC11" s="95">
        <f>DC7</f>
        <v>46.3</v>
      </c>
      <c r="DD11" s="95">
        <f>DD7</f>
        <v>42.7</v>
      </c>
      <c r="DE11" s="95">
        <f>DE7</f>
        <v>43.5</v>
      </c>
      <c r="DF11" s="84"/>
      <c r="DG11" s="84"/>
      <c r="DH11" s="84"/>
      <c r="DI11" s="84"/>
      <c r="DJ11" s="94" t="s">
        <v>143</v>
      </c>
      <c r="DK11" s="95">
        <f>DK7</f>
        <v>20.399999999999999</v>
      </c>
      <c r="DL11" s="95">
        <f>DL7</f>
        <v>23.1</v>
      </c>
      <c r="DM11" s="95">
        <f>DM7</f>
        <v>27.1</v>
      </c>
      <c r="DN11" s="95">
        <f>DN7</f>
        <v>29</v>
      </c>
      <c r="DO11" s="95">
        <f>DO7</f>
        <v>25.4</v>
      </c>
      <c r="DP11" s="84"/>
      <c r="DQ11" s="84"/>
      <c r="DR11" s="84"/>
      <c r="DS11" s="84"/>
      <c r="DT11" s="94" t="s">
        <v>143</v>
      </c>
      <c r="DU11" s="95">
        <f>DU7</f>
        <v>28.1</v>
      </c>
      <c r="DV11" s="95">
        <f>DV7</f>
        <v>24.5</v>
      </c>
      <c r="DW11" s="95">
        <f>DW7</f>
        <v>22.9</v>
      </c>
      <c r="DX11" s="95">
        <f>DX7</f>
        <v>20.8</v>
      </c>
      <c r="DY11" s="95">
        <f>DY7</f>
        <v>19.100000000000001</v>
      </c>
      <c r="DZ11" s="84"/>
      <c r="EA11" s="84"/>
      <c r="EB11" s="84"/>
      <c r="EC11" s="84"/>
      <c r="ED11" s="94" t="s">
        <v>143</v>
      </c>
      <c r="EE11" s="95">
        <f>EE7</f>
        <v>72.400000000000006</v>
      </c>
      <c r="EF11" s="95">
        <f>EF7</f>
        <v>71.599999999999994</v>
      </c>
      <c r="EG11" s="95">
        <f>EG7</f>
        <v>71</v>
      </c>
      <c r="EH11" s="95">
        <f>EH7</f>
        <v>72.599999999999994</v>
      </c>
      <c r="EI11" s="95">
        <f>EI7</f>
        <v>73.2</v>
      </c>
      <c r="EJ11" s="84"/>
      <c r="EK11" s="84"/>
      <c r="EL11" s="84"/>
      <c r="EM11" s="84"/>
      <c r="EN11" s="94" t="s">
        <v>143</v>
      </c>
      <c r="EO11" s="95">
        <f>EO7</f>
        <v>4.4000000000000004</v>
      </c>
      <c r="EP11" s="95">
        <f>EP7</f>
        <v>4.3</v>
      </c>
      <c r="EQ11" s="95">
        <f>EQ7</f>
        <v>4.4000000000000004</v>
      </c>
      <c r="ER11" s="95">
        <f>ER7</f>
        <v>5.6</v>
      </c>
      <c r="ES11" s="95">
        <f>ES7</f>
        <v>3.4</v>
      </c>
      <c r="ET11" s="84"/>
      <c r="EU11" s="84"/>
      <c r="EV11" s="84"/>
      <c r="EW11" s="84"/>
      <c r="EX11" s="84"/>
      <c r="EY11" s="94" t="s">
        <v>143</v>
      </c>
      <c r="EZ11" s="95">
        <f>EZ7</f>
        <v>59.7</v>
      </c>
      <c r="FA11" s="95">
        <f>FA7</f>
        <v>53.1</v>
      </c>
      <c r="FB11" s="95">
        <f>FB7</f>
        <v>48.4</v>
      </c>
      <c r="FC11" s="95">
        <f>FC7</f>
        <v>44.2</v>
      </c>
      <c r="FD11" s="95">
        <f>FD7</f>
        <v>45.7</v>
      </c>
      <c r="FE11" s="84"/>
      <c r="FF11" s="84"/>
      <c r="FG11" s="84"/>
      <c r="FH11" s="84"/>
      <c r="FI11" s="94" t="s">
        <v>143</v>
      </c>
      <c r="FJ11" s="95">
        <f>FJ7</f>
        <v>16</v>
      </c>
      <c r="FK11" s="95">
        <f>FK7</f>
        <v>21.7</v>
      </c>
      <c r="FL11" s="95">
        <f>FL7</f>
        <v>26.1</v>
      </c>
      <c r="FM11" s="95">
        <f>FM7</f>
        <v>29.1</v>
      </c>
      <c r="FN11" s="95">
        <f>FN7</f>
        <v>28.4</v>
      </c>
      <c r="FO11" s="84"/>
      <c r="FP11" s="84"/>
      <c r="FQ11" s="84"/>
      <c r="FR11" s="84"/>
      <c r="FS11" s="94" t="s">
        <v>143</v>
      </c>
      <c r="FT11" s="95">
        <f>FT7</f>
        <v>29.4</v>
      </c>
      <c r="FU11" s="95">
        <f>FU7</f>
        <v>25.6</v>
      </c>
      <c r="FV11" s="95">
        <f>FV7</f>
        <v>24</v>
      </c>
      <c r="FW11" s="95">
        <f>FW7</f>
        <v>22.1</v>
      </c>
      <c r="FX11" s="95">
        <f>FX7</f>
        <v>19.7</v>
      </c>
      <c r="FY11" s="84"/>
      <c r="FZ11" s="84"/>
      <c r="GA11" s="84"/>
      <c r="GB11" s="84"/>
      <c r="GC11" s="94" t="s">
        <v>143</v>
      </c>
      <c r="GD11" s="95">
        <f>GD7</f>
        <v>72</v>
      </c>
      <c r="GE11" s="95">
        <f>GE7</f>
        <v>71</v>
      </c>
      <c r="GF11" s="95">
        <f>GF7</f>
        <v>70.2</v>
      </c>
      <c r="GG11" s="95">
        <f>GG7</f>
        <v>71.7</v>
      </c>
      <c r="GH11" s="95">
        <f>GH7</f>
        <v>72.8</v>
      </c>
      <c r="GI11" s="84"/>
      <c r="GJ11" s="84"/>
      <c r="GK11" s="84"/>
      <c r="GL11" s="84"/>
      <c r="GM11" s="94" t="s">
        <v>143</v>
      </c>
      <c r="GN11" s="95">
        <f>GN7</f>
        <v>0</v>
      </c>
      <c r="GO11" s="95">
        <f>GO7</f>
        <v>0</v>
      </c>
      <c r="GP11" s="95">
        <f>GP7</f>
        <v>0</v>
      </c>
      <c r="GQ11" s="95">
        <f>GQ7</f>
        <v>0</v>
      </c>
      <c r="GR11" s="95">
        <f>GR7</f>
        <v>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f>IX7</f>
        <v>14.3</v>
      </c>
      <c r="IY11" s="95">
        <f>IY7</f>
        <v>14.7</v>
      </c>
      <c r="IZ11" s="95">
        <f>IZ7</f>
        <v>15.6</v>
      </c>
      <c r="JA11" s="95">
        <f>JA7</f>
        <v>20.2</v>
      </c>
      <c r="JB11" s="95">
        <f>JB7</f>
        <v>11.7</v>
      </c>
      <c r="JC11" s="84"/>
      <c r="JD11" s="84"/>
      <c r="JE11" s="84"/>
      <c r="JF11" s="84"/>
      <c r="JG11" s="94" t="s">
        <v>143</v>
      </c>
      <c r="JH11" s="95">
        <f>JH7</f>
        <v>46.8</v>
      </c>
      <c r="JI11" s="95">
        <f>JI7</f>
        <v>30.9</v>
      </c>
      <c r="JJ11" s="95">
        <f>JJ7</f>
        <v>37.799999999999997</v>
      </c>
      <c r="JK11" s="95">
        <f>JK7</f>
        <v>27.6</v>
      </c>
      <c r="JL11" s="95">
        <f>JL7</f>
        <v>7.2</v>
      </c>
      <c r="JM11" s="84"/>
      <c r="JN11" s="84"/>
      <c r="JO11" s="84"/>
      <c r="JP11" s="84"/>
      <c r="JQ11" s="94" t="s">
        <v>143</v>
      </c>
      <c r="JR11" s="95">
        <f>JR7</f>
        <v>0</v>
      </c>
      <c r="JS11" s="95">
        <f>JS7</f>
        <v>0</v>
      </c>
      <c r="JT11" s="95">
        <f>JT7</f>
        <v>0</v>
      </c>
      <c r="JU11" s="95">
        <f>JU7</f>
        <v>0</v>
      </c>
      <c r="JV11" s="95">
        <f>JV7</f>
        <v>0</v>
      </c>
      <c r="JW11" s="84"/>
      <c r="JX11" s="84"/>
      <c r="JY11" s="84"/>
      <c r="JZ11" s="84"/>
      <c r="KA11" s="94" t="s">
        <v>143</v>
      </c>
      <c r="KB11" s="95">
        <f>KB7</f>
        <v>77.2</v>
      </c>
      <c r="KC11" s="95">
        <f>KC7</f>
        <v>80</v>
      </c>
      <c r="KD11" s="95">
        <f>KD7</f>
        <v>84</v>
      </c>
      <c r="KE11" s="95">
        <f>KE7</f>
        <v>87</v>
      </c>
      <c r="KF11" s="95">
        <f>KF7</f>
        <v>84.8</v>
      </c>
      <c r="KG11" s="84"/>
      <c r="KH11" s="84"/>
      <c r="KI11" s="84"/>
      <c r="KJ11" s="84"/>
      <c r="KK11" s="94" t="s">
        <v>143</v>
      </c>
      <c r="KL11" s="95">
        <f>KL7</f>
        <v>100</v>
      </c>
      <c r="KM11" s="95">
        <f>KM7</f>
        <v>99.7</v>
      </c>
      <c r="KN11" s="95">
        <f>KN7</f>
        <v>100</v>
      </c>
      <c r="KO11" s="95">
        <f>KO7</f>
        <v>100</v>
      </c>
      <c r="KP11" s="95">
        <f>KP7</f>
        <v>100</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129.69999999999999</v>
      </c>
      <c r="AZ12" s="95">
        <f>BE7</f>
        <v>135.9</v>
      </c>
      <c r="BA12" s="95">
        <f>BF7</f>
        <v>130.5</v>
      </c>
      <c r="BB12" s="95">
        <f>BG7</f>
        <v>129.9</v>
      </c>
      <c r="BC12" s="95">
        <f>BH7</f>
        <v>130.19999999999999</v>
      </c>
      <c r="BD12" s="84"/>
      <c r="BE12" s="84"/>
      <c r="BF12" s="84"/>
      <c r="BG12" s="84"/>
      <c r="BH12" s="84"/>
      <c r="BI12" s="94" t="s">
        <v>145</v>
      </c>
      <c r="BJ12" s="95">
        <f>BO7</f>
        <v>130.4</v>
      </c>
      <c r="BK12" s="95">
        <f>BP7</f>
        <v>136.30000000000001</v>
      </c>
      <c r="BL12" s="95">
        <f>BQ7</f>
        <v>130.69999999999999</v>
      </c>
      <c r="BM12" s="95">
        <f>BR7</f>
        <v>128.9</v>
      </c>
      <c r="BN12" s="95">
        <f>BS7</f>
        <v>129.30000000000001</v>
      </c>
      <c r="BO12" s="84"/>
      <c r="BP12" s="84"/>
      <c r="BQ12" s="84"/>
      <c r="BR12" s="84"/>
      <c r="BS12" s="84"/>
      <c r="BT12" s="94" t="s">
        <v>145</v>
      </c>
      <c r="BU12" s="95">
        <f>BZ7</f>
        <v>716.7</v>
      </c>
      <c r="BV12" s="95">
        <f>CA7</f>
        <v>688</v>
      </c>
      <c r="BW12" s="95">
        <f>CB7</f>
        <v>707.7</v>
      </c>
      <c r="BX12" s="95">
        <f>CC7</f>
        <v>749.1</v>
      </c>
      <c r="BY12" s="95">
        <f>CD7</f>
        <v>763.6</v>
      </c>
      <c r="BZ12" s="84"/>
      <c r="CA12" s="84"/>
      <c r="CB12" s="84"/>
      <c r="CC12" s="84"/>
      <c r="CD12" s="84"/>
      <c r="CE12" s="94" t="s">
        <v>145</v>
      </c>
      <c r="CF12" s="95">
        <f>CK7</f>
        <v>8014.2</v>
      </c>
      <c r="CG12" s="95">
        <f>CL7</f>
        <v>8260</v>
      </c>
      <c r="CH12" s="95">
        <f>CM7</f>
        <v>8600.1</v>
      </c>
      <c r="CI12" s="95">
        <f>CN7</f>
        <v>9078.5</v>
      </c>
      <c r="CJ12" s="95">
        <f>CO7</f>
        <v>9106</v>
      </c>
      <c r="CK12" s="84"/>
      <c r="CL12" s="84"/>
      <c r="CM12" s="84"/>
      <c r="CN12" s="84"/>
      <c r="CO12" s="94" t="s">
        <v>145</v>
      </c>
      <c r="CP12" s="96">
        <f>CU7</f>
        <v>1494682</v>
      </c>
      <c r="CQ12" s="96">
        <f>CV7</f>
        <v>1543942</v>
      </c>
      <c r="CR12" s="96">
        <f>CW7</f>
        <v>1467681</v>
      </c>
      <c r="CS12" s="96">
        <f>CX7</f>
        <v>1533303</v>
      </c>
      <c r="CT12" s="96">
        <f>CY7</f>
        <v>1359753</v>
      </c>
      <c r="CU12" s="84"/>
      <c r="CV12" s="84"/>
      <c r="CW12" s="84"/>
      <c r="CX12" s="84"/>
      <c r="CY12" s="84"/>
      <c r="CZ12" s="94" t="s">
        <v>145</v>
      </c>
      <c r="DA12" s="95">
        <f>DF7</f>
        <v>37.700000000000003</v>
      </c>
      <c r="DB12" s="95">
        <f>DG7</f>
        <v>36.200000000000003</v>
      </c>
      <c r="DC12" s="95">
        <f>DH7</f>
        <v>36.5</v>
      </c>
      <c r="DD12" s="95">
        <f>DI7</f>
        <v>35.299999999999997</v>
      </c>
      <c r="DE12" s="95">
        <f>DJ7</f>
        <v>35</v>
      </c>
      <c r="DF12" s="84"/>
      <c r="DG12" s="84"/>
      <c r="DH12" s="84"/>
      <c r="DI12" s="84"/>
      <c r="DJ12" s="94" t="s">
        <v>145</v>
      </c>
      <c r="DK12" s="95">
        <f>DP7</f>
        <v>20</v>
      </c>
      <c r="DL12" s="95">
        <f>DQ7</f>
        <v>18.2</v>
      </c>
      <c r="DM12" s="95">
        <f>DR7</f>
        <v>20.9</v>
      </c>
      <c r="DN12" s="95">
        <f>DS7</f>
        <v>21.1</v>
      </c>
      <c r="DO12" s="95">
        <f>DT7</f>
        <v>19</v>
      </c>
      <c r="DP12" s="84"/>
      <c r="DQ12" s="84"/>
      <c r="DR12" s="84"/>
      <c r="DS12" s="84"/>
      <c r="DT12" s="94" t="s">
        <v>146</v>
      </c>
      <c r="DU12" s="95">
        <f>DZ7</f>
        <v>109.9</v>
      </c>
      <c r="DV12" s="95">
        <f>EA7</f>
        <v>103.6</v>
      </c>
      <c r="DW12" s="95">
        <f>EB7</f>
        <v>95.7</v>
      </c>
      <c r="DX12" s="95">
        <f>EC7</f>
        <v>88.5</v>
      </c>
      <c r="DY12" s="95">
        <f>ED7</f>
        <v>92.4</v>
      </c>
      <c r="DZ12" s="84"/>
      <c r="EA12" s="84"/>
      <c r="EB12" s="84"/>
      <c r="EC12" s="84"/>
      <c r="ED12" s="94" t="s">
        <v>145</v>
      </c>
      <c r="EE12" s="95">
        <f>EJ7</f>
        <v>59.6</v>
      </c>
      <c r="EF12" s="95">
        <f>EK7</f>
        <v>60.3</v>
      </c>
      <c r="EG12" s="95">
        <f>EL7</f>
        <v>60.2</v>
      </c>
      <c r="EH12" s="95">
        <f>EM7</f>
        <v>61.2</v>
      </c>
      <c r="EI12" s="95">
        <f>EN7</f>
        <v>61.9</v>
      </c>
      <c r="EJ12" s="84"/>
      <c r="EK12" s="84"/>
      <c r="EL12" s="84"/>
      <c r="EM12" s="84"/>
      <c r="EN12" s="94" t="s">
        <v>145</v>
      </c>
      <c r="EO12" s="95">
        <f>ET7</f>
        <v>18.7</v>
      </c>
      <c r="EP12" s="95">
        <f>EU7</f>
        <v>20.5</v>
      </c>
      <c r="EQ12" s="95">
        <f>EV7</f>
        <v>21.4</v>
      </c>
      <c r="ER12" s="95">
        <f>EW7</f>
        <v>22.6</v>
      </c>
      <c r="ES12" s="95">
        <f>EX7</f>
        <v>22.2</v>
      </c>
      <c r="ET12" s="84"/>
      <c r="EU12" s="84"/>
      <c r="EV12" s="84"/>
      <c r="EW12" s="84"/>
      <c r="EX12" s="84"/>
      <c r="EY12" s="94" t="s">
        <v>147</v>
      </c>
      <c r="EZ12" s="95">
        <f>IF($EZ$8,FE7,"-")</f>
        <v>39.1</v>
      </c>
      <c r="FA12" s="95">
        <f>IF($EZ$8,FF7,"-")</f>
        <v>37.299999999999997</v>
      </c>
      <c r="FB12" s="95">
        <f>IF($EZ$8,FG7,"-")</f>
        <v>38</v>
      </c>
      <c r="FC12" s="95">
        <f>IF($EZ$8,FH7,"-")</f>
        <v>36.5</v>
      </c>
      <c r="FD12" s="95">
        <f>IF($EZ$8,FI7,"-")</f>
        <v>36.6</v>
      </c>
      <c r="FE12" s="84"/>
      <c r="FF12" s="84"/>
      <c r="FG12" s="84"/>
      <c r="FH12" s="84"/>
      <c r="FI12" s="94" t="s">
        <v>145</v>
      </c>
      <c r="FJ12" s="95">
        <f>IF($FJ$8,FO7,"-")</f>
        <v>21.4</v>
      </c>
      <c r="FK12" s="95">
        <f>IF($FJ$8,FP7,"-")</f>
        <v>19.3</v>
      </c>
      <c r="FL12" s="95">
        <f>IF($FJ$8,FQ7,"-")</f>
        <v>20.6</v>
      </c>
      <c r="FM12" s="95">
        <f>IF($FJ$8,FR7,"-")</f>
        <v>21.6</v>
      </c>
      <c r="FN12" s="95">
        <f>IF($FJ$8,FS7,"-")</f>
        <v>20</v>
      </c>
      <c r="FO12" s="84"/>
      <c r="FP12" s="84"/>
      <c r="FQ12" s="84"/>
      <c r="FR12" s="84"/>
      <c r="FS12" s="94" t="s">
        <v>147</v>
      </c>
      <c r="FT12" s="95">
        <f>IF($FT$8,FY7,"-")</f>
        <v>89.4</v>
      </c>
      <c r="FU12" s="95">
        <f>IF($FT$8,FZ7,"-")</f>
        <v>83.3</v>
      </c>
      <c r="FV12" s="95">
        <f>IF($FT$8,GA7,"-")</f>
        <v>73.2</v>
      </c>
      <c r="FW12" s="95">
        <f>IF($FT$8,GB7,"-")</f>
        <v>71.400000000000006</v>
      </c>
      <c r="FX12" s="95">
        <f>IF($FT$8,GC7,"-")</f>
        <v>82</v>
      </c>
      <c r="FY12" s="84"/>
      <c r="FZ12" s="84"/>
      <c r="GA12" s="84"/>
      <c r="GB12" s="84"/>
      <c r="GC12" s="94" t="s">
        <v>145</v>
      </c>
      <c r="GD12" s="95">
        <f>IF($GD$8,GI7,"-")</f>
        <v>61.7</v>
      </c>
      <c r="GE12" s="95">
        <f>IF($GD$8,GJ7,"-")</f>
        <v>62.1</v>
      </c>
      <c r="GF12" s="95">
        <f>IF($GD$8,GK7,"-")</f>
        <v>62.6</v>
      </c>
      <c r="GG12" s="95">
        <f>IF($GD$8,GL7,"-")</f>
        <v>63.4</v>
      </c>
      <c r="GH12" s="95">
        <f>IF($GD$8,GM7,"-")</f>
        <v>63.8</v>
      </c>
      <c r="GI12" s="84"/>
      <c r="GJ12" s="84"/>
      <c r="GK12" s="84"/>
      <c r="GL12" s="84"/>
      <c r="GM12" s="94" t="s">
        <v>145</v>
      </c>
      <c r="GN12" s="95">
        <f>IF($GN$8,GS7,"-")</f>
        <v>13.3</v>
      </c>
      <c r="GO12" s="95">
        <f>IF($GN$8,GT7,"-")</f>
        <v>14.4</v>
      </c>
      <c r="GP12" s="95">
        <f>IF($GN$8,GU7,"-")</f>
        <v>15.3</v>
      </c>
      <c r="GQ12" s="95">
        <f>IF($GN$8,GV7,"-")</f>
        <v>16.100000000000001</v>
      </c>
      <c r="GR12" s="95">
        <f>IF($GN$8,GW7,"-")</f>
        <v>15.2</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145</v>
      </c>
      <c r="HI12" s="95" t="str">
        <f>IF($HI$8,HN7,"-")</f>
        <v>-</v>
      </c>
      <c r="HJ12" s="95" t="str">
        <f>IF($HI$8,HO7,"-")</f>
        <v>-</v>
      </c>
      <c r="HK12" s="95" t="str">
        <f>IF($HI$8,HP7,"-")</f>
        <v>-</v>
      </c>
      <c r="HL12" s="95" t="str">
        <f>IF($HI$8,HQ7,"-")</f>
        <v>-</v>
      </c>
      <c r="HM12" s="95" t="str">
        <f>IF($HI$8,HR7,"-")</f>
        <v>-</v>
      </c>
      <c r="HN12" s="84"/>
      <c r="HO12" s="84"/>
      <c r="HP12" s="84"/>
      <c r="HQ12" s="84"/>
      <c r="HR12" s="94" t="s">
        <v>145</v>
      </c>
      <c r="HS12" s="95" t="str">
        <f>IF($HS$8,HX7,"-")</f>
        <v>-</v>
      </c>
      <c r="HT12" s="95" t="str">
        <f>IF($HS$8,HY7,"-")</f>
        <v>-</v>
      </c>
      <c r="HU12" s="95" t="str">
        <f>IF($HS$8,HZ7,"-")</f>
        <v>-</v>
      </c>
      <c r="HV12" s="95" t="str">
        <f>IF($HS$8,IA7,"-")</f>
        <v>-</v>
      </c>
      <c r="HW12" s="95" t="str">
        <f>IF($HS$8,IB7,"-")</f>
        <v>-</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f>IF($IX$8,JC7,"-")</f>
        <v>14</v>
      </c>
      <c r="IY12" s="95">
        <f>IF($IX$8,JD7,"-")</f>
        <v>15.5</v>
      </c>
      <c r="IZ12" s="95">
        <f>IF($IX$8,JE7,"-")</f>
        <v>13.1</v>
      </c>
      <c r="JA12" s="95">
        <f>IF($IX$8,JF7,"-")</f>
        <v>19.899999999999999</v>
      </c>
      <c r="JB12" s="95">
        <f>IF($IX$8,JG7,"-")</f>
        <v>16.899999999999999</v>
      </c>
      <c r="JC12" s="84"/>
      <c r="JD12" s="84"/>
      <c r="JE12" s="84"/>
      <c r="JF12" s="84"/>
      <c r="JG12" s="94" t="s">
        <v>145</v>
      </c>
      <c r="JH12" s="95">
        <f>IF($JH$8,JM7,"-")</f>
        <v>20.100000000000001</v>
      </c>
      <c r="JI12" s="95">
        <f>IF($JH$8,JN7,"-")</f>
        <v>28.4</v>
      </c>
      <c r="JJ12" s="95">
        <f>IF($JH$8,JO7,"-")</f>
        <v>25</v>
      </c>
      <c r="JK12" s="95">
        <f>IF($JH$8,JP7,"-")</f>
        <v>12.9</v>
      </c>
      <c r="JL12" s="95">
        <f>IF($JH$8,JQ7,"-")</f>
        <v>14</v>
      </c>
      <c r="JM12" s="84"/>
      <c r="JN12" s="84"/>
      <c r="JO12" s="84"/>
      <c r="JP12" s="84"/>
      <c r="JQ12" s="94" t="s">
        <v>145</v>
      </c>
      <c r="JR12" s="95">
        <f>IF($JR$8,JW7,"-")</f>
        <v>224.7</v>
      </c>
      <c r="JS12" s="95">
        <f>IF($JR$8,JX7,"-")</f>
        <v>167.2</v>
      </c>
      <c r="JT12" s="95">
        <f>IF($JR$8,JY7,"-")</f>
        <v>267.7</v>
      </c>
      <c r="JU12" s="95">
        <f>IF($JR$8,JZ7,"-")</f>
        <v>155.5</v>
      </c>
      <c r="JV12" s="95">
        <f>IF($JR$8,KA7,"-")</f>
        <v>121</v>
      </c>
      <c r="JW12" s="84"/>
      <c r="JX12" s="84"/>
      <c r="JY12" s="84"/>
      <c r="JZ12" s="84"/>
      <c r="KA12" s="94" t="s">
        <v>145</v>
      </c>
      <c r="KB12" s="95">
        <f>IF($KB$8,KG7,"-")</f>
        <v>48.7</v>
      </c>
      <c r="KC12" s="95">
        <f>IF($KB$8,KH7,"-")</f>
        <v>53.3</v>
      </c>
      <c r="KD12" s="95">
        <f>IF($KB$8,KI7,"-")</f>
        <v>29</v>
      </c>
      <c r="KE12" s="95">
        <f>IF($KB$8,KJ7,"-")</f>
        <v>32.4</v>
      </c>
      <c r="KF12" s="95">
        <f>IF($KB$8,KK7,"-")</f>
        <v>42.4</v>
      </c>
      <c r="KG12" s="84"/>
      <c r="KH12" s="84"/>
      <c r="KI12" s="84"/>
      <c r="KJ12" s="84"/>
      <c r="KK12" s="94" t="s">
        <v>145</v>
      </c>
      <c r="KL12" s="95">
        <f>IF($KL$8,KQ7,"-")</f>
        <v>100</v>
      </c>
      <c r="KM12" s="95">
        <f>IF($KL$8,KR7,"-")</f>
        <v>100</v>
      </c>
      <c r="KN12" s="95">
        <f>IF($KL$8,KS7,"-")</f>
        <v>100</v>
      </c>
      <c r="KO12" s="95">
        <f>IF($KL$8,KT7,"-")</f>
        <v>100</v>
      </c>
      <c r="KP12" s="95">
        <f>IF($KL$8,KU7,"-")</f>
        <v>100</v>
      </c>
      <c r="KQ12" s="84"/>
      <c r="KR12" s="84"/>
      <c r="KS12" s="84"/>
      <c r="KT12" s="84"/>
      <c r="KU12" s="84"/>
      <c r="KV12" s="94" t="s">
        <v>145</v>
      </c>
      <c r="KW12" s="95" t="str">
        <f>IF($KW$8,LB7,"-")</f>
        <v>-</v>
      </c>
      <c r="KX12" s="95" t="str">
        <f>IF($KW$8,LC7,"-")</f>
        <v>-</v>
      </c>
      <c r="KY12" s="95" t="str">
        <f>IF($KW$8,LD7,"-")</f>
        <v>-</v>
      </c>
      <c r="KZ12" s="95" t="str">
        <f>IF($KW$8,LE7,"-")</f>
        <v>-</v>
      </c>
      <c r="LA12" s="95" t="str">
        <f>IF($KW$8,LF7,"-")</f>
        <v>-</v>
      </c>
      <c r="LB12" s="84"/>
      <c r="LC12" s="84"/>
      <c r="LD12" s="84"/>
      <c r="LE12" s="84"/>
      <c r="LF12" s="94" t="s">
        <v>145</v>
      </c>
      <c r="LG12" s="95" t="str">
        <f>IF($LG$8,LL7,"-")</f>
        <v>-</v>
      </c>
      <c r="LH12" s="95" t="str">
        <f>IF($LG$8,LM7,"-")</f>
        <v>-</v>
      </c>
      <c r="LI12" s="95" t="str">
        <f>IF($LG$8,LN7,"-")</f>
        <v>-</v>
      </c>
      <c r="LJ12" s="95" t="str">
        <f>IF($LG$8,LO7,"-")</f>
        <v>-</v>
      </c>
      <c r="LK12" s="95" t="str">
        <f>IF($LG$8,LP7,"-")</f>
        <v>-</v>
      </c>
      <c r="LL12" s="84"/>
      <c r="LM12" s="84"/>
      <c r="LN12" s="84"/>
      <c r="LO12" s="84"/>
      <c r="LP12" s="94" t="s">
        <v>145</v>
      </c>
      <c r="LQ12" s="95" t="str">
        <f>IF($LQ$8,LV7,"-")</f>
        <v>-</v>
      </c>
      <c r="LR12" s="95" t="str">
        <f>IF($LQ$8,LW7,"-")</f>
        <v>-</v>
      </c>
      <c r="LS12" s="95" t="str">
        <f>IF($LQ$8,LX7,"-")</f>
        <v>-</v>
      </c>
      <c r="LT12" s="95" t="str">
        <f>IF($LQ$8,LY7,"-")</f>
        <v>-</v>
      </c>
      <c r="LU12" s="95" t="str">
        <f>IF($LQ$8,LZ7,"-")</f>
        <v>-</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206" t="s">
        <v>150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127.4</v>
      </c>
      <c r="AZ17" s="106">
        <f t="shared" ref="AZ17:BC17" si="9">IF(AZ7="-",NA(),AZ7)</f>
        <v>123.7</v>
      </c>
      <c r="BA17" s="106">
        <f t="shared" si="9"/>
        <v>127.8</v>
      </c>
      <c r="BB17" s="106">
        <f t="shared" si="9"/>
        <v>122.5</v>
      </c>
      <c r="BC17" s="106">
        <f t="shared" si="9"/>
        <v>108.3</v>
      </c>
      <c r="BD17" s="100"/>
      <c r="BE17" s="100"/>
      <c r="BF17" s="100"/>
      <c r="BG17" s="100"/>
      <c r="BH17" s="100"/>
      <c r="BI17" s="105" t="s">
        <v>161</v>
      </c>
      <c r="BJ17" s="106">
        <f>IF(BJ7="-",NA(),BJ7)</f>
        <v>123.2</v>
      </c>
      <c r="BK17" s="106">
        <f t="shared" ref="BK17:BN17" si="10">IF(BK7="-",NA(),BK7)</f>
        <v>120.4</v>
      </c>
      <c r="BL17" s="106">
        <f t="shared" si="10"/>
        <v>125.2</v>
      </c>
      <c r="BM17" s="106">
        <f t="shared" si="10"/>
        <v>119.8</v>
      </c>
      <c r="BN17" s="106">
        <f t="shared" si="10"/>
        <v>105.2</v>
      </c>
      <c r="BO17" s="100"/>
      <c r="BP17" s="100"/>
      <c r="BQ17" s="100"/>
      <c r="BR17" s="100"/>
      <c r="BS17" s="100"/>
      <c r="BT17" s="105" t="s">
        <v>162</v>
      </c>
      <c r="BU17" s="106">
        <f>IF(BU7="-",NA(),BU7)</f>
        <v>1161.5</v>
      </c>
      <c r="BV17" s="106">
        <f t="shared" ref="BV17:BY17" si="11">IF(BV7="-",NA(),BV7)</f>
        <v>597.20000000000005</v>
      </c>
      <c r="BW17" s="106">
        <f t="shared" si="11"/>
        <v>637.9</v>
      </c>
      <c r="BX17" s="106">
        <f t="shared" si="11"/>
        <v>1012.1</v>
      </c>
      <c r="BY17" s="106">
        <f t="shared" si="11"/>
        <v>917.2</v>
      </c>
      <c r="BZ17" s="100"/>
      <c r="CA17" s="100"/>
      <c r="CB17" s="100"/>
      <c r="CC17" s="100"/>
      <c r="CD17" s="100"/>
      <c r="CE17" s="105" t="s">
        <v>162</v>
      </c>
      <c r="CF17" s="106">
        <f>IF(CF7="-",NA(),CF7)</f>
        <v>5579</v>
      </c>
      <c r="CG17" s="106">
        <f t="shared" ref="CG17:CJ17" si="12">IF(CG7="-",NA(),CG7)</f>
        <v>6727.7</v>
      </c>
      <c r="CH17" s="106">
        <f t="shared" si="12"/>
        <v>7083.9</v>
      </c>
      <c r="CI17" s="106">
        <f t="shared" si="12"/>
        <v>8015.6</v>
      </c>
      <c r="CJ17" s="106">
        <f t="shared" si="12"/>
        <v>8715.5</v>
      </c>
      <c r="CK17" s="100"/>
      <c r="CL17" s="100"/>
      <c r="CM17" s="100"/>
      <c r="CN17" s="100"/>
      <c r="CO17" s="105" t="s">
        <v>162</v>
      </c>
      <c r="CP17" s="107">
        <f>IF(CP7="-",NA(),CP7)</f>
        <v>531831</v>
      </c>
      <c r="CQ17" s="107">
        <f t="shared" ref="CQ17:CT17" si="13">IF(CQ7="-",NA(),CQ7)</f>
        <v>499742</v>
      </c>
      <c r="CR17" s="107">
        <f t="shared" si="13"/>
        <v>413401</v>
      </c>
      <c r="CS17" s="107">
        <f t="shared" si="13"/>
        <v>474929</v>
      </c>
      <c r="CT17" s="107">
        <f t="shared" si="13"/>
        <v>292001</v>
      </c>
      <c r="CU17" s="100"/>
      <c r="CV17" s="100"/>
      <c r="CW17" s="100"/>
      <c r="CX17" s="100"/>
      <c r="CY17" s="100"/>
      <c r="CZ17" s="105" t="s">
        <v>162</v>
      </c>
      <c r="DA17" s="106">
        <f>IF(DA7="-",NA(),DA7)</f>
        <v>56.6</v>
      </c>
      <c r="DB17" s="106">
        <f t="shared" ref="DB17:DE17" si="14">IF(DB7="-",NA(),DB7)</f>
        <v>50.4</v>
      </c>
      <c r="DC17" s="106">
        <f t="shared" si="14"/>
        <v>46.3</v>
      </c>
      <c r="DD17" s="106">
        <f t="shared" si="14"/>
        <v>42.7</v>
      </c>
      <c r="DE17" s="106">
        <f t="shared" si="14"/>
        <v>43.5</v>
      </c>
      <c r="DF17" s="100"/>
      <c r="DG17" s="100"/>
      <c r="DH17" s="100"/>
      <c r="DI17" s="100"/>
      <c r="DJ17" s="105" t="s">
        <v>162</v>
      </c>
      <c r="DK17" s="106">
        <f>IF(DK7="-",NA(),DK7)</f>
        <v>20.399999999999999</v>
      </c>
      <c r="DL17" s="106">
        <f t="shared" ref="DL17:DO17" si="15">IF(DL7="-",NA(),DL7)</f>
        <v>23.1</v>
      </c>
      <c r="DM17" s="106">
        <f t="shared" si="15"/>
        <v>27.1</v>
      </c>
      <c r="DN17" s="106">
        <f t="shared" si="15"/>
        <v>29</v>
      </c>
      <c r="DO17" s="106">
        <f t="shared" si="15"/>
        <v>25.4</v>
      </c>
      <c r="DP17" s="100"/>
      <c r="DQ17" s="100"/>
      <c r="DR17" s="100"/>
      <c r="DS17" s="100"/>
      <c r="DT17" s="105" t="s">
        <v>161</v>
      </c>
      <c r="DU17" s="106">
        <f>IF(DU7="-",NA(),DU7)</f>
        <v>28.1</v>
      </c>
      <c r="DV17" s="106">
        <f t="shared" ref="DV17:DY17" si="16">IF(DV7="-",NA(),DV7)</f>
        <v>24.5</v>
      </c>
      <c r="DW17" s="106">
        <f t="shared" si="16"/>
        <v>22.9</v>
      </c>
      <c r="DX17" s="106">
        <f t="shared" si="16"/>
        <v>20.8</v>
      </c>
      <c r="DY17" s="106">
        <f t="shared" si="16"/>
        <v>19.100000000000001</v>
      </c>
      <c r="DZ17" s="100"/>
      <c r="EA17" s="100"/>
      <c r="EB17" s="100"/>
      <c r="EC17" s="100"/>
      <c r="ED17" s="105" t="s">
        <v>162</v>
      </c>
      <c r="EE17" s="106">
        <f>IF(EE7="-",NA(),EE7)</f>
        <v>72.400000000000006</v>
      </c>
      <c r="EF17" s="106">
        <f t="shared" ref="EF17:EI17" si="17">IF(EF7="-",NA(),EF7)</f>
        <v>71.599999999999994</v>
      </c>
      <c r="EG17" s="106">
        <f t="shared" si="17"/>
        <v>71</v>
      </c>
      <c r="EH17" s="106">
        <f t="shared" si="17"/>
        <v>72.599999999999994</v>
      </c>
      <c r="EI17" s="106">
        <f t="shared" si="17"/>
        <v>73.2</v>
      </c>
      <c r="EJ17" s="100"/>
      <c r="EK17" s="100"/>
      <c r="EL17" s="100"/>
      <c r="EM17" s="100"/>
      <c r="EN17" s="105" t="s">
        <v>162</v>
      </c>
      <c r="EO17" s="106">
        <f>IF(EO7="-",NA(),EO7)</f>
        <v>4.4000000000000004</v>
      </c>
      <c r="EP17" s="106">
        <f t="shared" ref="EP17:ES17" si="18">IF(EP7="-",NA(),EP7)</f>
        <v>4.3</v>
      </c>
      <c r="EQ17" s="106">
        <f t="shared" si="18"/>
        <v>4.4000000000000004</v>
      </c>
      <c r="ER17" s="106">
        <f t="shared" si="18"/>
        <v>5.6</v>
      </c>
      <c r="ES17" s="106">
        <f t="shared" si="18"/>
        <v>3.4</v>
      </c>
      <c r="ET17" s="100"/>
      <c r="EU17" s="100"/>
      <c r="EV17" s="100"/>
      <c r="EW17" s="100"/>
      <c r="EX17" s="100"/>
      <c r="EY17" s="105" t="s">
        <v>162</v>
      </c>
      <c r="EZ17" s="106">
        <f>IF(EZ7="-",NA(),EZ7)</f>
        <v>59.7</v>
      </c>
      <c r="FA17" s="106">
        <f t="shared" ref="FA17:FD17" si="19">IF(FA7="-",NA(),FA7)</f>
        <v>53.1</v>
      </c>
      <c r="FB17" s="106">
        <f t="shared" si="19"/>
        <v>48.4</v>
      </c>
      <c r="FC17" s="106">
        <f t="shared" si="19"/>
        <v>44.2</v>
      </c>
      <c r="FD17" s="106">
        <f t="shared" si="19"/>
        <v>45.7</v>
      </c>
      <c r="FE17" s="100"/>
      <c r="FF17" s="100"/>
      <c r="FG17" s="100"/>
      <c r="FH17" s="100"/>
      <c r="FI17" s="105" t="s">
        <v>162</v>
      </c>
      <c r="FJ17" s="106">
        <f>IF(FJ7="-",NA(),FJ7)</f>
        <v>16</v>
      </c>
      <c r="FK17" s="106">
        <f t="shared" ref="FK17:FN17" si="20">IF(FK7="-",NA(),FK7)</f>
        <v>21.7</v>
      </c>
      <c r="FL17" s="106">
        <f t="shared" si="20"/>
        <v>26.1</v>
      </c>
      <c r="FM17" s="106">
        <f t="shared" si="20"/>
        <v>29.1</v>
      </c>
      <c r="FN17" s="106">
        <f t="shared" si="20"/>
        <v>28.4</v>
      </c>
      <c r="FO17" s="100"/>
      <c r="FP17" s="100"/>
      <c r="FQ17" s="100"/>
      <c r="FR17" s="100"/>
      <c r="FS17" s="105" t="s">
        <v>161</v>
      </c>
      <c r="FT17" s="106">
        <f>IF(FT7="-",NA(),FT7)</f>
        <v>29.4</v>
      </c>
      <c r="FU17" s="106">
        <f t="shared" ref="FU17:FX17" si="21">IF(FU7="-",NA(),FU7)</f>
        <v>25.6</v>
      </c>
      <c r="FV17" s="106">
        <f t="shared" si="21"/>
        <v>24</v>
      </c>
      <c r="FW17" s="106">
        <f t="shared" si="21"/>
        <v>22.1</v>
      </c>
      <c r="FX17" s="106">
        <f t="shared" si="21"/>
        <v>19.7</v>
      </c>
      <c r="FY17" s="100"/>
      <c r="FZ17" s="100"/>
      <c r="GA17" s="100"/>
      <c r="GB17" s="100"/>
      <c r="GC17" s="105" t="s">
        <v>162</v>
      </c>
      <c r="GD17" s="106">
        <f>IF(GD7="-",NA(),GD7)</f>
        <v>72</v>
      </c>
      <c r="GE17" s="106">
        <f t="shared" ref="GE17:GH17" si="22">IF(GE7="-",NA(),GE7)</f>
        <v>71</v>
      </c>
      <c r="GF17" s="106">
        <f t="shared" si="22"/>
        <v>70.2</v>
      </c>
      <c r="GG17" s="106">
        <f t="shared" si="22"/>
        <v>71.7</v>
      </c>
      <c r="GH17" s="106">
        <f t="shared" si="22"/>
        <v>72.8</v>
      </c>
      <c r="GI17" s="100"/>
      <c r="GJ17" s="100"/>
      <c r="GK17" s="100"/>
      <c r="GL17" s="100"/>
      <c r="GM17" s="105" t="s">
        <v>161</v>
      </c>
      <c r="GN17" s="106">
        <f>IF(GN7="-",NA(),GN7)</f>
        <v>0</v>
      </c>
      <c r="GO17" s="106">
        <f t="shared" ref="GO17:GR17" si="23">IF(GO7="-",NA(),GO7)</f>
        <v>0</v>
      </c>
      <c r="GP17" s="106">
        <f t="shared" si="23"/>
        <v>0</v>
      </c>
      <c r="GQ17" s="106">
        <f t="shared" si="23"/>
        <v>0</v>
      </c>
      <c r="GR17" s="106">
        <f t="shared" si="23"/>
        <v>0</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f>IF(IX7="-",NA(),IX7)</f>
        <v>14.3</v>
      </c>
      <c r="IY17" s="106">
        <f t="shared" ref="IY17:JB17" si="29">IF(IY7="-",NA(),IY7)</f>
        <v>14.7</v>
      </c>
      <c r="IZ17" s="106">
        <f t="shared" si="29"/>
        <v>15.6</v>
      </c>
      <c r="JA17" s="106">
        <f t="shared" si="29"/>
        <v>20.2</v>
      </c>
      <c r="JB17" s="106">
        <f t="shared" si="29"/>
        <v>11.7</v>
      </c>
      <c r="JC17" s="100"/>
      <c r="JD17" s="100"/>
      <c r="JE17" s="100"/>
      <c r="JF17" s="100"/>
      <c r="JG17" s="105" t="s">
        <v>161</v>
      </c>
      <c r="JH17" s="106">
        <f>IF(JH7="-",NA(),JH7)</f>
        <v>46.8</v>
      </c>
      <c r="JI17" s="106">
        <f t="shared" ref="JI17:JL17" si="30">IF(JI7="-",NA(),JI7)</f>
        <v>30.9</v>
      </c>
      <c r="JJ17" s="106">
        <f t="shared" si="30"/>
        <v>37.799999999999997</v>
      </c>
      <c r="JK17" s="106">
        <f t="shared" si="30"/>
        <v>27.6</v>
      </c>
      <c r="JL17" s="106">
        <f t="shared" si="30"/>
        <v>7.2</v>
      </c>
      <c r="JM17" s="100"/>
      <c r="JN17" s="100"/>
      <c r="JO17" s="100"/>
      <c r="JP17" s="100"/>
      <c r="JQ17" s="105" t="s">
        <v>162</v>
      </c>
      <c r="JR17" s="106">
        <f>IF(JR7="-",NA(),JR7)</f>
        <v>0</v>
      </c>
      <c r="JS17" s="106">
        <f t="shared" ref="JS17:JV17" si="31">IF(JS7="-",NA(),JS7)</f>
        <v>0</v>
      </c>
      <c r="JT17" s="106">
        <f t="shared" si="31"/>
        <v>0</v>
      </c>
      <c r="JU17" s="106">
        <f t="shared" si="31"/>
        <v>0</v>
      </c>
      <c r="JV17" s="106">
        <f t="shared" si="31"/>
        <v>0</v>
      </c>
      <c r="JW17" s="100"/>
      <c r="JX17" s="100"/>
      <c r="JY17" s="100"/>
      <c r="JZ17" s="100"/>
      <c r="KA17" s="105" t="s">
        <v>162</v>
      </c>
      <c r="KB17" s="106">
        <f>IF(KB7="-",NA(),KB7)</f>
        <v>77.2</v>
      </c>
      <c r="KC17" s="106">
        <f t="shared" ref="KC17:KF17" si="32">IF(KC7="-",NA(),KC7)</f>
        <v>80</v>
      </c>
      <c r="KD17" s="106">
        <f t="shared" si="32"/>
        <v>84</v>
      </c>
      <c r="KE17" s="106">
        <f t="shared" si="32"/>
        <v>87</v>
      </c>
      <c r="KF17" s="106">
        <f t="shared" si="32"/>
        <v>84.8</v>
      </c>
      <c r="KG17" s="100"/>
      <c r="KH17" s="100"/>
      <c r="KI17" s="100"/>
      <c r="KJ17" s="100"/>
      <c r="KK17" s="105" t="s">
        <v>162</v>
      </c>
      <c r="KL17" s="106">
        <f>IF(KL7="-",NA(),KL7)</f>
        <v>100</v>
      </c>
      <c r="KM17" s="106">
        <f t="shared" ref="KM17:KP17" si="33">IF(KM7="-",NA(),KM7)</f>
        <v>99.7</v>
      </c>
      <c r="KN17" s="106">
        <f t="shared" si="33"/>
        <v>100</v>
      </c>
      <c r="KO17" s="106">
        <f t="shared" si="33"/>
        <v>100</v>
      </c>
      <c r="KP17" s="106">
        <f t="shared" si="33"/>
        <v>100</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162</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164</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165</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165</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165</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165</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164</v>
      </c>
      <c r="DK18" s="106">
        <f>IF(DP7="-",NA(),DP7)</f>
        <v>20</v>
      </c>
      <c r="DL18" s="106">
        <f t="shared" ref="DL18:DO18" si="45">IF(DQ7="-",NA(),DQ7)</f>
        <v>18.2</v>
      </c>
      <c r="DM18" s="106">
        <f t="shared" si="45"/>
        <v>20.9</v>
      </c>
      <c r="DN18" s="106">
        <f t="shared" si="45"/>
        <v>21.1</v>
      </c>
      <c r="DO18" s="106">
        <f t="shared" si="45"/>
        <v>19</v>
      </c>
      <c r="DP18" s="100"/>
      <c r="DQ18" s="100"/>
      <c r="DR18" s="100"/>
      <c r="DS18" s="100"/>
      <c r="DT18" s="105" t="s">
        <v>164</v>
      </c>
      <c r="DU18" s="106">
        <f>IF(DZ7="-",NA(),DZ7)</f>
        <v>109.9</v>
      </c>
      <c r="DV18" s="106">
        <f t="shared" ref="DV18:DY18" si="46">IF(EA7="-",NA(),EA7)</f>
        <v>103.6</v>
      </c>
      <c r="DW18" s="106">
        <f t="shared" si="46"/>
        <v>95.7</v>
      </c>
      <c r="DX18" s="106">
        <f t="shared" si="46"/>
        <v>88.5</v>
      </c>
      <c r="DY18" s="106">
        <f t="shared" si="46"/>
        <v>92.4</v>
      </c>
      <c r="DZ18" s="100"/>
      <c r="EA18" s="100"/>
      <c r="EB18" s="100"/>
      <c r="EC18" s="100"/>
      <c r="ED18" s="105" t="s">
        <v>164</v>
      </c>
      <c r="EE18" s="106">
        <f>IF(EJ7="-",NA(),EJ7)</f>
        <v>59.6</v>
      </c>
      <c r="EF18" s="106">
        <f t="shared" ref="EF18:EI18" si="47">IF(EK7="-",NA(),EK7)</f>
        <v>60.3</v>
      </c>
      <c r="EG18" s="106">
        <f t="shared" si="47"/>
        <v>60.2</v>
      </c>
      <c r="EH18" s="106">
        <f t="shared" si="47"/>
        <v>61.2</v>
      </c>
      <c r="EI18" s="106">
        <f t="shared" si="47"/>
        <v>61.9</v>
      </c>
      <c r="EJ18" s="100"/>
      <c r="EK18" s="100"/>
      <c r="EL18" s="100"/>
      <c r="EM18" s="100"/>
      <c r="EN18" s="105" t="s">
        <v>164</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164</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165</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164</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164</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164</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14</v>
      </c>
      <c r="IY18" s="106">
        <f>IF(OR(NOT($IX$8),JD7="-"),NA(),JD7)</f>
        <v>15.5</v>
      </c>
      <c r="IZ18" s="106">
        <f>IF(OR(NOT($IX$8),JE7="-"),NA(),JE7)</f>
        <v>13.1</v>
      </c>
      <c r="JA18" s="106">
        <f>IF(OR(NOT($IX$8),JF7="-"),NA(),JF7)</f>
        <v>19.899999999999999</v>
      </c>
      <c r="JB18" s="106">
        <f>IF(OR(NOT($IX$8),JG7="-"),NA(),JG7)</f>
        <v>16.899999999999999</v>
      </c>
      <c r="JC18" s="100"/>
      <c r="JD18" s="100"/>
      <c r="JE18" s="100"/>
      <c r="JF18" s="100"/>
      <c r="JG18" s="105" t="s">
        <v>164</v>
      </c>
      <c r="JH18" s="106">
        <f>IF(OR(NOT($JH$8),JM7="-"),NA(),JM7)</f>
        <v>20.100000000000001</v>
      </c>
      <c r="JI18" s="106">
        <f>IF(OR(NOT($JH$8),JN7="-"),NA(),JN7)</f>
        <v>28.4</v>
      </c>
      <c r="JJ18" s="106">
        <f>IF(OR(NOT($JH$8),JO7="-"),NA(),JO7)</f>
        <v>25</v>
      </c>
      <c r="JK18" s="106">
        <f>IF(OR(NOT($JH$8),JP7="-"),NA(),JP7)</f>
        <v>12.9</v>
      </c>
      <c r="JL18" s="106">
        <f>IF(OR(NOT($JH$8),JQ7="-"),NA(),JQ7)</f>
        <v>14</v>
      </c>
      <c r="JM18" s="100"/>
      <c r="JN18" s="100"/>
      <c r="JO18" s="100"/>
      <c r="JP18" s="100"/>
      <c r="JQ18" s="105" t="s">
        <v>164</v>
      </c>
      <c r="JR18" s="106">
        <f>IF(OR(NOT($JR$8),JW7="-"),NA(),JW7)</f>
        <v>224.7</v>
      </c>
      <c r="JS18" s="106">
        <f>IF(OR(NOT($JR$8),JX7="-"),NA(),JX7)</f>
        <v>167.2</v>
      </c>
      <c r="JT18" s="106">
        <f>IF(OR(NOT($JR$8),JY7="-"),NA(),JY7)</f>
        <v>267.7</v>
      </c>
      <c r="JU18" s="106">
        <f>IF(OR(NOT($JR$8),JZ7="-"),NA(),JZ7)</f>
        <v>155.5</v>
      </c>
      <c r="JV18" s="106">
        <f>IF(OR(NOT($JR$8),KA7="-"),NA(),KA7)</f>
        <v>121</v>
      </c>
      <c r="JW18" s="100"/>
      <c r="JX18" s="100"/>
      <c r="JY18" s="100"/>
      <c r="JZ18" s="100"/>
      <c r="KA18" s="105" t="s">
        <v>165</v>
      </c>
      <c r="KB18" s="106">
        <f>IF(OR(NOT($KB$8),KG7="-"),NA(),KG7)</f>
        <v>48.7</v>
      </c>
      <c r="KC18" s="106">
        <f>IF(OR(NOT($KB$8),KH7="-"),NA(),KH7)</f>
        <v>53.3</v>
      </c>
      <c r="KD18" s="106">
        <f>IF(OR(NOT($KB$8),KI7="-"),NA(),KI7)</f>
        <v>29</v>
      </c>
      <c r="KE18" s="106">
        <f>IF(OR(NOT($KB$8),KJ7="-"),NA(),KJ7)</f>
        <v>32.4</v>
      </c>
      <c r="KF18" s="106">
        <f>IF(OR(NOT($KB$8),KK7="-"),NA(),KK7)</f>
        <v>42.4</v>
      </c>
      <c r="KG18" s="100"/>
      <c r="KH18" s="100"/>
      <c r="KI18" s="100"/>
      <c r="KJ18" s="100"/>
      <c r="KK18" s="105" t="s">
        <v>165</v>
      </c>
      <c r="KL18" s="106">
        <f>IF(OR(NOT($KL$8),KQ7="-"),NA(),KQ7)</f>
        <v>100</v>
      </c>
      <c r="KM18" s="106">
        <f>IF(OR(NOT($KL$8),KR7="-"),NA(),KR7)</f>
        <v>100</v>
      </c>
      <c r="KN18" s="106">
        <f>IF(OR(NOT($KL$8),KS7="-"),NA(),KS7)</f>
        <v>100</v>
      </c>
      <c r="KO18" s="106">
        <f>IF(OR(NOT($KL$8),KT7="-"),NA(),KT7)</f>
        <v>100</v>
      </c>
      <c r="KP18" s="106">
        <f>IF(OR(NOT($KL$8),KU7="-"),NA(),KU7)</f>
        <v>100</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7" t="s">
        <v>170</v>
      </c>
      <c r="F22" s="198"/>
      <c r="G22" s="198"/>
      <c r="H22" s="198"/>
      <c r="I22" s="199"/>
    </row>
    <row r="23" spans="1:374" x14ac:dyDescent="0.15">
      <c r="A23" s="97">
        <f t="shared" si="7"/>
        <v>9</v>
      </c>
      <c r="B23" s="196" t="s">
        <v>171</v>
      </c>
      <c r="C23" s="196"/>
      <c r="D23" s="100"/>
      <c r="E23" s="200"/>
      <c r="F23" s="201"/>
      <c r="G23" s="201"/>
      <c r="H23" s="201"/>
      <c r="I23" s="202"/>
    </row>
    <row r="24" spans="1:374" x14ac:dyDescent="0.15">
      <c r="A24" s="97">
        <f t="shared" si="7"/>
        <v>10</v>
      </c>
      <c r="B24" s="196" t="s">
        <v>172</v>
      </c>
      <c r="C24" s="196"/>
      <c r="D24" s="100"/>
      <c r="E24" s="200"/>
      <c r="F24" s="201"/>
      <c r="G24" s="201"/>
      <c r="H24" s="201"/>
      <c r="I24" s="202"/>
    </row>
    <row r="25" spans="1:374" x14ac:dyDescent="0.15">
      <c r="A25" s="97">
        <f t="shared" si="7"/>
        <v>11</v>
      </c>
      <c r="B25" s="196" t="s">
        <v>173</v>
      </c>
      <c r="C25" s="196"/>
      <c r="D25" s="100"/>
      <c r="E25" s="200"/>
      <c r="F25" s="201"/>
      <c r="G25" s="201"/>
      <c r="H25" s="201"/>
      <c r="I25" s="202"/>
    </row>
    <row r="26" spans="1:374" x14ac:dyDescent="0.15">
      <c r="A26" s="97">
        <f t="shared" si="7"/>
        <v>12</v>
      </c>
      <c r="B26" s="196" t="s">
        <v>174</v>
      </c>
      <c r="C26" s="196"/>
      <c r="D26" s="100"/>
      <c r="E26" s="200"/>
      <c r="F26" s="201"/>
      <c r="G26" s="201"/>
      <c r="H26" s="201"/>
      <c r="I26" s="202"/>
    </row>
    <row r="27" spans="1:374" x14ac:dyDescent="0.15">
      <c r="A27" s="97">
        <f t="shared" si="7"/>
        <v>13</v>
      </c>
      <c r="B27" s="196" t="s">
        <v>175</v>
      </c>
      <c r="C27" s="196"/>
      <c r="D27" s="100"/>
      <c r="E27" s="200"/>
      <c r="F27" s="201"/>
      <c r="G27" s="201"/>
      <c r="H27" s="201"/>
      <c r="I27" s="202"/>
    </row>
    <row r="28" spans="1:374" x14ac:dyDescent="0.15">
      <c r="A28" s="97">
        <f t="shared" si="7"/>
        <v>14</v>
      </c>
      <c r="B28" s="196" t="s">
        <v>176</v>
      </c>
      <c r="C28" s="196"/>
      <c r="D28" s="100"/>
      <c r="E28" s="200"/>
      <c r="F28" s="201"/>
      <c r="G28" s="201"/>
      <c r="H28" s="201"/>
      <c r="I28" s="202"/>
    </row>
    <row r="29" spans="1:374" x14ac:dyDescent="0.15">
      <c r="A29" s="97">
        <f t="shared" si="7"/>
        <v>15</v>
      </c>
      <c r="B29" s="196" t="s">
        <v>177</v>
      </c>
      <c r="C29" s="196"/>
      <c r="D29" s="100"/>
      <c r="E29" s="200"/>
      <c r="F29" s="201"/>
      <c r="G29" s="201"/>
      <c r="H29" s="201"/>
      <c r="I29" s="202"/>
    </row>
    <row r="30" spans="1:374" x14ac:dyDescent="0.15">
      <c r="A30" s="97">
        <f t="shared" si="7"/>
        <v>16</v>
      </c>
      <c r="B30" s="196" t="s">
        <v>178</v>
      </c>
      <c r="C30" s="196"/>
      <c r="D30" s="100"/>
      <c r="E30" s="200"/>
      <c r="F30" s="201"/>
      <c r="G30" s="201"/>
      <c r="H30" s="201"/>
      <c r="I30" s="202"/>
    </row>
    <row r="31" spans="1:374" x14ac:dyDescent="0.15">
      <c r="A31" s="97">
        <f t="shared" si="7"/>
        <v>17</v>
      </c>
      <c r="B31" s="196" t="s">
        <v>179</v>
      </c>
      <c r="C31" s="196"/>
      <c r="D31" s="100"/>
      <c r="E31" s="200"/>
      <c r="F31" s="201"/>
      <c r="G31" s="201"/>
      <c r="H31" s="201"/>
      <c r="I31" s="202"/>
    </row>
    <row r="32" spans="1:374" x14ac:dyDescent="0.15">
      <c r="A32" s="97">
        <f t="shared" si="7"/>
        <v>18</v>
      </c>
      <c r="B32" s="196" t="s">
        <v>180</v>
      </c>
      <c r="C32" s="196"/>
      <c r="D32" s="100"/>
      <c r="E32" s="200"/>
      <c r="F32" s="201"/>
      <c r="G32" s="201"/>
      <c r="H32" s="201"/>
      <c r="I32" s="202"/>
    </row>
    <row r="33" spans="1:9" x14ac:dyDescent="0.15">
      <c r="A33" s="97">
        <f t="shared" si="7"/>
        <v>19</v>
      </c>
      <c r="B33" s="196" t="s">
        <v>181</v>
      </c>
      <c r="C33" s="196"/>
      <c r="D33" s="100"/>
      <c r="E33" s="200"/>
      <c r="F33" s="201"/>
      <c r="G33" s="201"/>
      <c r="H33" s="201"/>
      <c r="I33" s="202"/>
    </row>
    <row r="34" spans="1:9" x14ac:dyDescent="0.15">
      <c r="A34" s="97">
        <f t="shared" si="7"/>
        <v>20</v>
      </c>
      <c r="B34" s="196" t="s">
        <v>182</v>
      </c>
      <c r="C34" s="196"/>
      <c r="D34" s="100"/>
      <c r="E34" s="200"/>
      <c r="F34" s="201"/>
      <c r="G34" s="201"/>
      <c r="H34" s="201"/>
      <c r="I34" s="202"/>
    </row>
    <row r="35" spans="1:9" ht="25.5" customHeight="1" x14ac:dyDescent="0.15">
      <c r="E35" s="203"/>
      <c r="F35" s="204"/>
      <c r="G35" s="204"/>
      <c r="H35" s="204"/>
      <c r="I35" s="205"/>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2021-01-22T06:06:16Z</cp:lastPrinted>
  <dcterms:created xsi:type="dcterms:W3CDTF">2020-12-15T03:35:23Z</dcterms:created>
  <dcterms:modified xsi:type="dcterms:W3CDTF">2021-01-22T06:06:19Z</dcterms:modified>
  <cp:category/>
</cp:coreProperties>
</file>