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610101\▼経理G\□財政課\R02\〆0122　経営比較分析表（R元年度決算）\"/>
    </mc:Choice>
  </mc:AlternateContent>
  <workbookProtection workbookAlgorithmName="SHA-512" workbookHashValue="Vj5QN/8DwBjndKUqEXcOK4U4DewMqntd6L0zwXi6ICAUhYmrYSuIZo8I0X6h+dQH7U7JnNjFhldrCxaRvmRAjQ==" workbookSaltValue="CBjRChNL6XLj2ol1HsF+V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FL54" i="4"/>
  <c r="MH78" i="4"/>
  <c r="IZ54" i="4"/>
  <c r="IZ32" i="4"/>
  <c r="HM78" i="4"/>
  <c r="CS78" i="4"/>
  <c r="BX54" i="4"/>
  <c r="BX32" i="4"/>
  <c r="MN32" i="4"/>
  <c r="FL32" i="4"/>
  <c r="C11" i="5"/>
  <c r="D11" i="5"/>
  <c r="E11" i="5"/>
  <c r="B11" i="5"/>
  <c r="KF54" i="4" l="1"/>
  <c r="KF32" i="4"/>
  <c r="JJ78" i="4"/>
  <c r="GR54" i="4"/>
  <c r="GR32" i="4"/>
  <c r="EO78" i="4"/>
  <c r="DD32" i="4"/>
  <c r="U78" i="4"/>
  <c r="P54" i="4"/>
  <c r="P32" i="4"/>
  <c r="DD54" i="4"/>
  <c r="KC78" i="4"/>
  <c r="HG54" i="4"/>
  <c r="AE54" i="4"/>
  <c r="FH78" i="4"/>
  <c r="DS54" i="4"/>
  <c r="DS32" i="4"/>
  <c r="AE32" i="4"/>
  <c r="KU54" i="4"/>
  <c r="KU32" i="4"/>
  <c r="HG32" i="4"/>
  <c r="AN78" i="4"/>
  <c r="BZ78" i="4"/>
  <c r="LY54" i="4"/>
  <c r="LY32" i="4"/>
  <c r="LO78" i="4"/>
  <c r="IK54" i="4"/>
  <c r="IK32" i="4"/>
  <c r="GT78" i="4"/>
  <c r="EW54" i="4"/>
  <c r="EW32" i="4"/>
  <c r="BI54" i="4"/>
  <c r="BI32" i="4"/>
  <c r="GA78" i="4"/>
  <c r="EH54" i="4"/>
  <c r="EH32" i="4"/>
  <c r="LJ32" i="4"/>
  <c r="BG78" i="4"/>
  <c r="AT54" i="4"/>
  <c r="AT32" i="4"/>
  <c r="LJ54" i="4"/>
  <c r="KV78" i="4"/>
  <c r="HV54" i="4"/>
  <c r="HV32" i="4"/>
</calcChain>
</file>

<file path=xl/sharedStrings.xml><?xml version="1.0" encoding="utf-8"?>
<sst xmlns="http://schemas.openxmlformats.org/spreadsheetml/2006/main" count="320" uniqueCount="178">
  <si>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</si>
  <si>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</si>
  <si>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</si>
  <si>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</si>
  <si>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</si>
  <si>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</si>
  <si>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</si>
  <si>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</si>
  <si>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</si>
  <si>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</si>
  <si>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</si>
  <si>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</si>
  <si>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</si>
  <si>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</si>
  <si>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</si>
  <si>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</si>
  <si>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</si>
  <si>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</si>
  <si>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</si>
  <si>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</si>
  <si>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</si>
  <si>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</si>
  <si>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</si>
  <si>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</si>
  <si>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</si>
  <si>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</si>
  <si>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</si>
  <si>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</si>
  <si>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</si>
  <si>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</si>
  <si>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</si>
  <si>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</si>
  <si>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</si>
  <si>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</si>
  <si>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</si>
  <si>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</si>
  <si>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</si>
  <si>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</si>
  <si>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</si>
  <si>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</si>
  <si>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</si>
  <si>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</si>
  <si>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</si>
  <si>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</si>
  <si>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</si>
  <si>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</si>
  <si>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</si>
  <si>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</si>
  <si>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</si>
  <si>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</si>
  <si>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</si>
  <si>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</si>
  <si>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</si>
  <si>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</si>
  <si>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</si>
  <si>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</si>
  <si>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</si>
  <si>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</si>
  <si>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</si>
  <si>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</si>
  <si>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</si>
  <si>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</si>
  <si>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</si>
  <si>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</si>
  <si>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</si>
  <si>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</si>
  <si>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</si>
  <si>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</si>
  <si>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</si>
  <si>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</si>
  <si>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</si>
  <si>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</si>
  <si>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</si>
  <si>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</si>
  <si>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</si>
  <si>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</si>
  <si>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</si>
  <si>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</si>
  <si>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</si>
  <si>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</si>
  <si>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</si>
  <si>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</si>
  <si>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</si>
  <si>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</si>
  <si>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</si>
  <si>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</si>
  <si>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</si>
  <si>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</si>
  <si>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</si>
  <si>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</si>
  <si>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</si>
  <si>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</si>
  <si>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</si>
  <si>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</si>
  <si>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</si>
  <si>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</si>
  <si>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</si>
  <si>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</si>
  <si>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</si>
  <si>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</si>
  <si>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</si>
  <si>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</si>
  <si>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</si>
  <si>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</si>
  <si>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</si>
  <si>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</si>
  <si>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</si>
  <si>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</si>
  <si>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</si>
  <si>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</si>
  <si>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</si>
  <si>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</si>
  <si>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</si>
  <si>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</si>
  <si>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</si>
  <si>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</si>
  <si>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</si>
  <si>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</si>
  <si>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</si>
  <si>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</si>
  <si>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</si>
  <si>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</si>
  <si>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</si>
  <si>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</si>
  <si>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</si>
  <si>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</si>
  <si>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</si>
  <si>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</si>
  <si>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</si>
  <si>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</si>
  <si>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</si>
  <si>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</si>
  <si>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</si>
  <si>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</si>
  <si>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</si>
  <si>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</si>
  <si>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</si>
  <si>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</si>
  <si>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</si>
  <si>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</si>
  <si>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</si>
  <si>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</si>
  <si>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</si>
  <si>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</si>
  <si>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</si>
  <si>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</si>
  <si>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</si>
  <si>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</si>
  <si>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</si>
  <si>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</si>
  <si>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</si>
  <si>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</si>
  <si>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</si>
  <si>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</si>
  <si>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</si>
  <si>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</si>
  <si>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</si>
  <si>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あき総合病院</t>
  </si>
  <si>
    <t>条例全部</t>
  </si>
  <si>
    <t>病院事業</t>
  </si>
  <si>
    <t>一般病院</t>
  </si>
  <si>
    <t>200床以上～300床未満</t>
  </si>
  <si>
    <t>自治体職員</t>
  </si>
  <si>
    <t>直営</t>
  </si>
  <si>
    <t>対象</t>
  </si>
  <si>
    <t>透 訓</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</si>
  <si>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</si>
  <si>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</si>
  <si>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</si>
  <si>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</si>
  <si>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</si>
  <si>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</si>
  <si>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</si>
  <si>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</si>
  <si>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・二次保健医療圏における中核病院として、急性期医療から過疎地等における一般医療までの幅広い役割を担うほか、救急、小児、周産期をはじめとする不採算部門に関わる医療を提供している。
・地域における災害拠点病院として、災害医療の中心的役割を担っている。
・県東部地域において、公立では唯一精神病床を持っており、措置入院の受入れをはじめ、精神疾患の拠点としての役割も担っている。</t>
  </si>
  <si>
    <t>・平成26年度に改築されたばかりであり、有形固定資産償却率は類似病院平均値より低位であるが、改築時に導入した器械備品は耐用年数を迎えるものが増えてきており、器械備品減価償却率は高くなっている。
・１床あたり有形固定資産額は平均値より低く抑えられており、今後とも施設設備の適正な管理に努める。</t>
    <rPh sb="30" eb="32">
      <t>ルイジ</t>
    </rPh>
    <rPh sb="32" eb="34">
      <t>ビョウイン</t>
    </rPh>
    <rPh sb="36" eb="37">
      <t>アタイ</t>
    </rPh>
    <rPh sb="46" eb="48">
      <t>カイチク</t>
    </rPh>
    <rPh sb="48" eb="49">
      <t>ジ</t>
    </rPh>
    <rPh sb="50" eb="52">
      <t>ドウニュウ</t>
    </rPh>
    <rPh sb="54" eb="56">
      <t>キカイ</t>
    </rPh>
    <rPh sb="70" eb="71">
      <t>フ</t>
    </rPh>
    <rPh sb="78" eb="80">
      <t>キカイ</t>
    </rPh>
    <rPh sb="84" eb="87">
      <t>ショウキャクリツ</t>
    </rPh>
    <rPh sb="88" eb="89">
      <t>タカ</t>
    </rPh>
    <rPh sb="113" eb="114">
      <t>アタイ</t>
    </rPh>
    <rPh sb="116" eb="117">
      <t>ヒク</t>
    </rPh>
    <rPh sb="118" eb="119">
      <t>オサ</t>
    </rPh>
    <phoneticPr fontId="5"/>
  </si>
  <si>
    <t>・新病院開院後、患者数や病床利用率が増加し、引き続き好調を維持している。また、収益面においても、精神病床を有していることから診療単価は類似病院平均値に比して低いものの、順調に増加しており、令和元年度も経常収支比率が100%を超えている。
・一方で、職員給与費対医業収益比率は引き続き高い傾向にある。今後も良質な医療を安定的に提供していけるよう経営改善の努力を継続していく。</t>
    <rPh sb="22" eb="23">
      <t>ヒ</t>
    </rPh>
    <rPh sb="24" eb="25">
      <t>ツヅ</t>
    </rPh>
    <rPh sb="26" eb="28">
      <t>コウチョウ</t>
    </rPh>
    <rPh sb="29" eb="31">
      <t>イジ</t>
    </rPh>
    <rPh sb="73" eb="74">
      <t>アタイ</t>
    </rPh>
    <rPh sb="94" eb="96">
      <t>レイワ</t>
    </rPh>
    <rPh sb="96" eb="97">
      <t>ガン</t>
    </rPh>
    <rPh sb="137" eb="138">
      <t>ヒ</t>
    </rPh>
    <rPh sb="139" eb="140">
      <t>ツヅ</t>
    </rPh>
    <rPh sb="149" eb="151">
      <t>コンゴ</t>
    </rPh>
    <phoneticPr fontId="5"/>
  </si>
  <si>
    <t xml:space="preserve">当病院は精神病床を有していることから、医業収支比率や診療単価は類似病院の平均値より低くなっているが、経常収支比率は引き続き100%を超え、病床利用率も平均値を上回った状態を維持するなど経営状況は安定している。
累積欠損金比率も徐々に減少してきており、今後も経営改善に努めていく。
</t>
    <rPh sb="57" eb="58">
      <t>ヒ</t>
    </rPh>
    <rPh sb="59" eb="60">
      <t>ツヅ</t>
    </rPh>
    <rPh sb="77" eb="78">
      <t>アタイ</t>
    </rPh>
    <rPh sb="86" eb="88">
      <t>イジ</t>
    </rPh>
    <rPh sb="110" eb="112">
      <t>ヒリツ</t>
    </rPh>
    <rPh sb="113" eb="115">
      <t>ジョジョ</t>
    </rPh>
    <rPh sb="116" eb="11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</si>
</sst>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84.8</c:v>
                </c:pt>
                <c:pt idx="1">
                  <c:v>84.3</c:v>
                </c:pt>
                <c:pt idx="2">
                  <c:v>89.1</c:v>
                </c:pt>
                <c:pt idx="3">
                  <c:v>88.6</c:v>
                </c:pt>
                <c:pt idx="4">
                  <c:v>87.9</c:v>
                </c:pt>
              </c:numCache>
            </c:numRef>
          </c:val>
          <c:extLst>
            <c:ext xmlns:c16="http://schemas.microsoft.com/office/drawing/2014/chart" uri="{C3380CC4-5D6E-409C-BE32-E72D297353CC}">
              <c16:uniqueId val="{00000000-0EE8-4BDE-9907-6B87C9DC50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0EE8-4BDE-9907-6B87C9DC50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10288</c:v>
                </c:pt>
                <c:pt idx="1">
                  <c:v>9931</c:v>
                </c:pt>
                <c:pt idx="2">
                  <c:v>10463</c:v>
                </c:pt>
                <c:pt idx="3">
                  <c:v>10565</c:v>
                </c:pt>
                <c:pt idx="4">
                  <c:v>10884</c:v>
                </c:pt>
              </c:numCache>
            </c:numRef>
          </c:val>
          <c:extLst>
            <c:ext xmlns:c16="http://schemas.microsoft.com/office/drawing/2014/chart" uri="{C3380CC4-5D6E-409C-BE32-E72D297353CC}">
              <c16:uniqueId val="{00000000-01D8-4101-888C-F7CF5B5256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01D8-4101-888C-F7CF5B5256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31591</c:v>
                </c:pt>
                <c:pt idx="1">
                  <c:v>32752</c:v>
                </c:pt>
                <c:pt idx="2">
                  <c:v>32612</c:v>
                </c:pt>
                <c:pt idx="3">
                  <c:v>34180</c:v>
                </c:pt>
                <c:pt idx="4">
                  <c:v>34392</c:v>
                </c:pt>
              </c:numCache>
            </c:numRef>
          </c:val>
          <c:extLst>
            <c:ext xmlns:c16="http://schemas.microsoft.com/office/drawing/2014/chart" uri="{C3380CC4-5D6E-409C-BE32-E72D297353CC}">
              <c16:uniqueId val="{00000000-F436-466D-ADFC-C30B9DC06EE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F436-466D-ADFC-C30B9DC06EE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204.6</c:v>
                </c:pt>
                <c:pt idx="1">
                  <c:v>208.9</c:v>
                </c:pt>
                <c:pt idx="2">
                  <c:v>198.5</c:v>
                </c:pt>
                <c:pt idx="3">
                  <c:v>191.3</c:v>
                </c:pt>
                <c:pt idx="4">
                  <c:v>189.6</c:v>
                </c:pt>
              </c:numCache>
            </c:numRef>
          </c:val>
          <c:extLst>
            <c:ext xmlns:c16="http://schemas.microsoft.com/office/drawing/2014/chart" uri="{C3380CC4-5D6E-409C-BE32-E72D297353CC}">
              <c16:uniqueId val="{00000000-5FB5-42F5-A7CD-0292283C22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5FB5-42F5-A7CD-0292283C22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80.3</c:v>
                </c:pt>
                <c:pt idx="1">
                  <c:v>75.8</c:v>
                </c:pt>
                <c:pt idx="2">
                  <c:v>79.400000000000006</c:v>
                </c:pt>
                <c:pt idx="3">
                  <c:v>79.400000000000006</c:v>
                </c:pt>
                <c:pt idx="4">
                  <c:v>80.400000000000006</c:v>
                </c:pt>
              </c:numCache>
            </c:numRef>
          </c:val>
          <c:extLst>
            <c:ext xmlns:c16="http://schemas.microsoft.com/office/drawing/2014/chart" uri="{C3380CC4-5D6E-409C-BE32-E72D297353CC}">
              <c16:uniqueId val="{00000000-CF4A-4F73-B918-8ECAB6DAD5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CF4A-4F73-B918-8ECAB6DAD52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101.1</c:v>
                </c:pt>
                <c:pt idx="1">
                  <c:v>97.4</c:v>
                </c:pt>
                <c:pt idx="2">
                  <c:v>100.9</c:v>
                </c:pt>
                <c:pt idx="3">
                  <c:v>100.2</c:v>
                </c:pt>
                <c:pt idx="4">
                  <c:v>100.5</c:v>
                </c:pt>
              </c:numCache>
            </c:numRef>
          </c:val>
          <c:extLst>
            <c:ext xmlns:c16="http://schemas.microsoft.com/office/drawing/2014/chart" uri="{C3380CC4-5D6E-409C-BE32-E72D297353CC}">
              <c16:uniqueId val="{00000000-89CA-49CB-BB53-A31296B615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89CA-49CB-BB53-A31296B615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c:v>
                </c:pt>
                <c:pt idx="1">
                  <c:v>24.4</c:v>
                </c:pt>
                <c:pt idx="2">
                  <c:v>29.9</c:v>
                </c:pt>
                <c:pt idx="3">
                  <c:v>35</c:v>
                </c:pt>
                <c:pt idx="4">
                  <c:v>38.5</c:v>
                </c:pt>
              </c:numCache>
            </c:numRef>
          </c:val>
          <c:extLst>
            <c:ext xmlns:c16="http://schemas.microsoft.com/office/drawing/2014/chart" uri="{C3380CC4-5D6E-409C-BE32-E72D297353CC}">
              <c16:uniqueId val="{00000000-92A8-45FF-8963-450B000C21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92A8-45FF-8963-450B000C21F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49.9</c:v>
                </c:pt>
                <c:pt idx="1">
                  <c:v>57.6</c:v>
                </c:pt>
                <c:pt idx="2">
                  <c:v>68.599999999999994</c:v>
                </c:pt>
                <c:pt idx="3">
                  <c:v>78.400000000000006</c:v>
                </c:pt>
                <c:pt idx="4">
                  <c:v>84.4</c:v>
                </c:pt>
              </c:numCache>
            </c:numRef>
          </c:val>
          <c:extLst>
            <c:ext xmlns:c16="http://schemas.microsoft.com/office/drawing/2014/chart" uri="{C3380CC4-5D6E-409C-BE32-E72D297353CC}">
              <c16:uniqueId val="{00000000-6896-46A6-83A7-4EF2BB0885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6896-46A6-83A7-4EF2BB0885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41581326</c:v>
                </c:pt>
                <c:pt idx="1">
                  <c:v>42138963</c:v>
                </c:pt>
                <c:pt idx="2">
                  <c:v>42331900</c:v>
                </c:pt>
                <c:pt idx="3">
                  <c:v>42498604</c:v>
                </c:pt>
                <c:pt idx="4">
                  <c:v>42886048</c:v>
                </c:pt>
              </c:numCache>
            </c:numRef>
          </c:val>
          <c:extLst>
            <c:ext xmlns:c16="http://schemas.microsoft.com/office/drawing/2014/chart" uri="{C3380CC4-5D6E-409C-BE32-E72D297353CC}">
              <c16:uniqueId val="{00000000-CAD4-407D-B9B3-8C694CC2AAB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CAD4-407D-B9B3-8C694CC2AAB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18.899999999999999</c:v>
                </c:pt>
                <c:pt idx="1">
                  <c:v>18.3</c:v>
                </c:pt>
                <c:pt idx="2">
                  <c:v>17.899999999999999</c:v>
                </c:pt>
                <c:pt idx="3">
                  <c:v>17.2</c:v>
                </c:pt>
                <c:pt idx="4">
                  <c:v>17.100000000000001</c:v>
                </c:pt>
              </c:numCache>
            </c:numRef>
          </c:val>
          <c:extLst>
            <c:ext xmlns:c16="http://schemas.microsoft.com/office/drawing/2014/chart" uri="{C3380CC4-5D6E-409C-BE32-E72D297353CC}">
              <c16:uniqueId val="{00000000-2E50-464F-8DB2-79CC51548F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2E50-464F-8DB2-79CC51548F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63.7</c:v>
                </c:pt>
                <c:pt idx="1">
                  <c:v>71.2</c:v>
                </c:pt>
                <c:pt idx="2">
                  <c:v>66.3</c:v>
                </c:pt>
                <c:pt idx="3">
                  <c:v>67.2</c:v>
                </c:pt>
                <c:pt idx="4">
                  <c:v>69.7</c:v>
                </c:pt>
              </c:numCache>
            </c:numRef>
          </c:val>
          <c:extLst>
            <c:ext xmlns:c16="http://schemas.microsoft.com/office/drawing/2014/chart" uri="{C3380CC4-5D6E-409C-BE32-E72D297353CC}">
              <c16:uniqueId val="{00000000-945B-4480-99F9-D9D4E01905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945B-4480-99F9-D9D4E01905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37"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高知県　あき総合病院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90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709230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20771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174</v>
      </c>
      <c r="NK22" s="120"/>
      <c r="NL22" s="120"/>
      <c r="NM22" s="120"/>
      <c r="NN22" s="120"/>
      <c r="NO22" s="120"/>
      <c r="NP22" s="120"/>
      <c r="NQ22" s="120"/>
      <c r="NR22" s="120"/>
      <c r="NS22" s="120"/>
      <c r="NT22" s="120"/>
      <c r="NU22" s="120"/>
      <c r="NV22" s="120"/>
      <c r="NW22" s="120"/>
      <c r="NX22" s="121"/>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3"/>
      <c r="NL23" s="123"/>
      <c r="NM23" s="123"/>
      <c r="NN23" s="123"/>
      <c r="NO23" s="123"/>
      <c r="NP23" s="123"/>
      <c r="NQ23" s="123"/>
      <c r="NR23" s="123"/>
      <c r="NS23" s="123"/>
      <c r="NT23" s="123"/>
      <c r="NU23" s="123"/>
      <c r="NV23" s="123"/>
      <c r="NW23" s="123"/>
      <c r="NX23" s="124"/>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3"/>
      <c r="NL24" s="123"/>
      <c r="NM24" s="123"/>
      <c r="NN24" s="123"/>
      <c r="NO24" s="123"/>
      <c r="NP24" s="123"/>
      <c r="NQ24" s="123"/>
      <c r="NR24" s="123"/>
      <c r="NS24" s="123"/>
      <c r="NT24" s="123"/>
      <c r="NU24" s="123"/>
      <c r="NV24" s="123"/>
      <c r="NW24" s="123"/>
      <c r="NX24" s="124"/>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3"/>
      <c r="NL26" s="123"/>
      <c r="NM26" s="123"/>
      <c r="NN26" s="123"/>
      <c r="NO26" s="123"/>
      <c r="NP26" s="123"/>
      <c r="NQ26" s="123"/>
      <c r="NR26" s="123"/>
      <c r="NS26" s="123"/>
      <c r="NT26" s="123"/>
      <c r="NU26" s="123"/>
      <c r="NV26" s="123"/>
      <c r="NW26" s="123"/>
      <c r="NX26" s="124"/>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3"/>
      <c r="NL27" s="123"/>
      <c r="NM27" s="123"/>
      <c r="NN27" s="123"/>
      <c r="NO27" s="123"/>
      <c r="NP27" s="123"/>
      <c r="NQ27" s="123"/>
      <c r="NR27" s="123"/>
      <c r="NS27" s="123"/>
      <c r="NT27" s="123"/>
      <c r="NU27" s="123"/>
      <c r="NV27" s="123"/>
      <c r="NW27" s="123"/>
      <c r="NX27" s="124"/>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3"/>
      <c r="NL28" s="123"/>
      <c r="NM28" s="123"/>
      <c r="NN28" s="123"/>
      <c r="NO28" s="123"/>
      <c r="NP28" s="123"/>
      <c r="NQ28" s="123"/>
      <c r="NR28" s="123"/>
      <c r="NS28" s="123"/>
      <c r="NT28" s="123"/>
      <c r="NU28" s="123"/>
      <c r="NV28" s="123"/>
      <c r="NW28" s="123"/>
      <c r="NX28" s="124"/>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3"/>
      <c r="NL29" s="123"/>
      <c r="NM29" s="123"/>
      <c r="NN29" s="123"/>
      <c r="NO29" s="123"/>
      <c r="NP29" s="123"/>
      <c r="NQ29" s="123"/>
      <c r="NR29" s="123"/>
      <c r="NS29" s="123"/>
      <c r="NT29" s="123"/>
      <c r="NU29" s="123"/>
      <c r="NV29" s="123"/>
      <c r="NW29" s="123"/>
      <c r="NX29" s="124"/>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3"/>
      <c r="NL30" s="123"/>
      <c r="NM30" s="123"/>
      <c r="NN30" s="123"/>
      <c r="NO30" s="123"/>
      <c r="NP30" s="123"/>
      <c r="NQ30" s="123"/>
      <c r="NR30" s="123"/>
      <c r="NS30" s="123"/>
      <c r="NT30" s="123"/>
      <c r="NU30" s="123"/>
      <c r="NV30" s="123"/>
      <c r="NW30" s="123"/>
      <c r="NX30" s="124"/>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3"/>
      <c r="NL31" s="123"/>
      <c r="NM31" s="123"/>
      <c r="NN31" s="123"/>
      <c r="NO31" s="123"/>
      <c r="NP31" s="123"/>
      <c r="NQ31" s="123"/>
      <c r="NR31" s="123"/>
      <c r="NS31" s="123"/>
      <c r="NT31" s="123"/>
      <c r="NU31" s="123"/>
      <c r="NV31" s="123"/>
      <c r="NW31" s="123"/>
      <c r="NX31" s="124"/>
      <c r="OC31" s="28" t="s">
        <v>54</v>
      </c>
    </row>
    <row r="32" spans="1:393" ht="13.5" customHeight="1" x14ac:dyDescent="0.15">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22"/>
      <c r="NK32" s="123"/>
      <c r="NL32" s="123"/>
      <c r="NM32" s="123"/>
      <c r="NN32" s="123"/>
      <c r="NO32" s="123"/>
      <c r="NP32" s="123"/>
      <c r="NQ32" s="123"/>
      <c r="NR32" s="123"/>
      <c r="NS32" s="123"/>
      <c r="NT32" s="123"/>
      <c r="NU32" s="123"/>
      <c r="NV32" s="123"/>
      <c r="NW32" s="123"/>
      <c r="NX32" s="124"/>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101.1</v>
      </c>
      <c r="Q33" s="130"/>
      <c r="R33" s="130"/>
      <c r="S33" s="130"/>
      <c r="T33" s="130"/>
      <c r="U33" s="130"/>
      <c r="V33" s="130"/>
      <c r="W33" s="130"/>
      <c r="X33" s="130"/>
      <c r="Y33" s="130"/>
      <c r="Z33" s="130"/>
      <c r="AA33" s="130"/>
      <c r="AB33" s="130"/>
      <c r="AC33" s="130"/>
      <c r="AD33" s="131"/>
      <c r="AE33" s="129">
        <f>データ!AI7</f>
        <v>97.4</v>
      </c>
      <c r="AF33" s="130"/>
      <c r="AG33" s="130"/>
      <c r="AH33" s="130"/>
      <c r="AI33" s="130"/>
      <c r="AJ33" s="130"/>
      <c r="AK33" s="130"/>
      <c r="AL33" s="130"/>
      <c r="AM33" s="130"/>
      <c r="AN33" s="130"/>
      <c r="AO33" s="130"/>
      <c r="AP33" s="130"/>
      <c r="AQ33" s="130"/>
      <c r="AR33" s="130"/>
      <c r="AS33" s="131"/>
      <c r="AT33" s="129">
        <f>データ!AJ7</f>
        <v>100.9</v>
      </c>
      <c r="AU33" s="130"/>
      <c r="AV33" s="130"/>
      <c r="AW33" s="130"/>
      <c r="AX33" s="130"/>
      <c r="AY33" s="130"/>
      <c r="AZ33" s="130"/>
      <c r="BA33" s="130"/>
      <c r="BB33" s="130"/>
      <c r="BC33" s="130"/>
      <c r="BD33" s="130"/>
      <c r="BE33" s="130"/>
      <c r="BF33" s="130"/>
      <c r="BG33" s="130"/>
      <c r="BH33" s="131"/>
      <c r="BI33" s="129">
        <f>データ!AK7</f>
        <v>100.2</v>
      </c>
      <c r="BJ33" s="130"/>
      <c r="BK33" s="130"/>
      <c r="BL33" s="130"/>
      <c r="BM33" s="130"/>
      <c r="BN33" s="130"/>
      <c r="BO33" s="130"/>
      <c r="BP33" s="130"/>
      <c r="BQ33" s="130"/>
      <c r="BR33" s="130"/>
      <c r="BS33" s="130"/>
      <c r="BT33" s="130"/>
      <c r="BU33" s="130"/>
      <c r="BV33" s="130"/>
      <c r="BW33" s="131"/>
      <c r="BX33" s="129">
        <f>データ!AL7</f>
        <v>100.5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80.3</v>
      </c>
      <c r="DE33" s="130"/>
      <c r="DF33" s="130"/>
      <c r="DG33" s="130"/>
      <c r="DH33" s="130"/>
      <c r="DI33" s="130"/>
      <c r="DJ33" s="130"/>
      <c r="DK33" s="130"/>
      <c r="DL33" s="130"/>
      <c r="DM33" s="130"/>
      <c r="DN33" s="130"/>
      <c r="DO33" s="130"/>
      <c r="DP33" s="130"/>
      <c r="DQ33" s="130"/>
      <c r="DR33" s="131"/>
      <c r="DS33" s="129">
        <f>データ!AT7</f>
        <v>75.8</v>
      </c>
      <c r="DT33" s="130"/>
      <c r="DU33" s="130"/>
      <c r="DV33" s="130"/>
      <c r="DW33" s="130"/>
      <c r="DX33" s="130"/>
      <c r="DY33" s="130"/>
      <c r="DZ33" s="130"/>
      <c r="EA33" s="130"/>
      <c r="EB33" s="130"/>
      <c r="EC33" s="130"/>
      <c r="ED33" s="130"/>
      <c r="EE33" s="130"/>
      <c r="EF33" s="130"/>
      <c r="EG33" s="131"/>
      <c r="EH33" s="129">
        <f>データ!AU7</f>
        <v>79.400000000000006</v>
      </c>
      <c r="EI33" s="130"/>
      <c r="EJ33" s="130"/>
      <c r="EK33" s="130"/>
      <c r="EL33" s="130"/>
      <c r="EM33" s="130"/>
      <c r="EN33" s="130"/>
      <c r="EO33" s="130"/>
      <c r="EP33" s="130"/>
      <c r="EQ33" s="130"/>
      <c r="ER33" s="130"/>
      <c r="ES33" s="130"/>
      <c r="ET33" s="130"/>
      <c r="EU33" s="130"/>
      <c r="EV33" s="131"/>
      <c r="EW33" s="129">
        <f>データ!AV7</f>
        <v>79.400000000000006</v>
      </c>
      <c r="EX33" s="130"/>
      <c r="EY33" s="130"/>
      <c r="EZ33" s="130"/>
      <c r="FA33" s="130"/>
      <c r="FB33" s="130"/>
      <c r="FC33" s="130"/>
      <c r="FD33" s="130"/>
      <c r="FE33" s="130"/>
      <c r="FF33" s="130"/>
      <c r="FG33" s="130"/>
      <c r="FH33" s="130"/>
      <c r="FI33" s="130"/>
      <c r="FJ33" s="130"/>
      <c r="FK33" s="131"/>
      <c r="FL33" s="129">
        <f>データ!AW7</f>
        <v>80.400000000000006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204.6</v>
      </c>
      <c r="GS33" s="130"/>
      <c r="GT33" s="130"/>
      <c r="GU33" s="130"/>
      <c r="GV33" s="130"/>
      <c r="GW33" s="130"/>
      <c r="GX33" s="130"/>
      <c r="GY33" s="130"/>
      <c r="GZ33" s="130"/>
      <c r="HA33" s="130"/>
      <c r="HB33" s="130"/>
      <c r="HC33" s="130"/>
      <c r="HD33" s="130"/>
      <c r="HE33" s="130"/>
      <c r="HF33" s="131"/>
      <c r="HG33" s="129">
        <f>データ!BE7</f>
        <v>208.9</v>
      </c>
      <c r="HH33" s="130"/>
      <c r="HI33" s="130"/>
      <c r="HJ33" s="130"/>
      <c r="HK33" s="130"/>
      <c r="HL33" s="130"/>
      <c r="HM33" s="130"/>
      <c r="HN33" s="130"/>
      <c r="HO33" s="130"/>
      <c r="HP33" s="130"/>
      <c r="HQ33" s="130"/>
      <c r="HR33" s="130"/>
      <c r="HS33" s="130"/>
      <c r="HT33" s="130"/>
      <c r="HU33" s="131"/>
      <c r="HV33" s="129">
        <f>データ!BF7</f>
        <v>198.5</v>
      </c>
      <c r="HW33" s="130"/>
      <c r="HX33" s="130"/>
      <c r="HY33" s="130"/>
      <c r="HZ33" s="130"/>
      <c r="IA33" s="130"/>
      <c r="IB33" s="130"/>
      <c r="IC33" s="130"/>
      <c r="ID33" s="130"/>
      <c r="IE33" s="130"/>
      <c r="IF33" s="130"/>
      <c r="IG33" s="130"/>
      <c r="IH33" s="130"/>
      <c r="II33" s="130"/>
      <c r="IJ33" s="131"/>
      <c r="IK33" s="129">
        <f>データ!BG7</f>
        <v>191.3</v>
      </c>
      <c r="IL33" s="130"/>
      <c r="IM33" s="130"/>
      <c r="IN33" s="130"/>
      <c r="IO33" s="130"/>
      <c r="IP33" s="130"/>
      <c r="IQ33" s="130"/>
      <c r="IR33" s="130"/>
      <c r="IS33" s="130"/>
      <c r="IT33" s="130"/>
      <c r="IU33" s="130"/>
      <c r="IV33" s="130"/>
      <c r="IW33" s="130"/>
      <c r="IX33" s="130"/>
      <c r="IY33" s="131"/>
      <c r="IZ33" s="129">
        <f>データ!BH7</f>
        <v>189.6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84.8</v>
      </c>
      <c r="KG33" s="130"/>
      <c r="KH33" s="130"/>
      <c r="KI33" s="130"/>
      <c r="KJ33" s="130"/>
      <c r="KK33" s="130"/>
      <c r="KL33" s="130"/>
      <c r="KM33" s="130"/>
      <c r="KN33" s="130"/>
      <c r="KO33" s="130"/>
      <c r="KP33" s="130"/>
      <c r="KQ33" s="130"/>
      <c r="KR33" s="130"/>
      <c r="KS33" s="130"/>
      <c r="KT33" s="131"/>
      <c r="KU33" s="129">
        <f>データ!BP7</f>
        <v>84.3</v>
      </c>
      <c r="KV33" s="130"/>
      <c r="KW33" s="130"/>
      <c r="KX33" s="130"/>
      <c r="KY33" s="130"/>
      <c r="KZ33" s="130"/>
      <c r="LA33" s="130"/>
      <c r="LB33" s="130"/>
      <c r="LC33" s="130"/>
      <c r="LD33" s="130"/>
      <c r="LE33" s="130"/>
      <c r="LF33" s="130"/>
      <c r="LG33" s="130"/>
      <c r="LH33" s="130"/>
      <c r="LI33" s="131"/>
      <c r="LJ33" s="129">
        <f>データ!BQ7</f>
        <v>89.1</v>
      </c>
      <c r="LK33" s="130"/>
      <c r="LL33" s="130"/>
      <c r="LM33" s="130"/>
      <c r="LN33" s="130"/>
      <c r="LO33" s="130"/>
      <c r="LP33" s="130"/>
      <c r="LQ33" s="130"/>
      <c r="LR33" s="130"/>
      <c r="LS33" s="130"/>
      <c r="LT33" s="130"/>
      <c r="LU33" s="130"/>
      <c r="LV33" s="130"/>
      <c r="LW33" s="130"/>
      <c r="LX33" s="131"/>
      <c r="LY33" s="129">
        <f>データ!BR7</f>
        <v>88.6</v>
      </c>
      <c r="LZ33" s="130"/>
      <c r="MA33" s="130"/>
      <c r="MB33" s="130"/>
      <c r="MC33" s="130"/>
      <c r="MD33" s="130"/>
      <c r="ME33" s="130"/>
      <c r="MF33" s="130"/>
      <c r="MG33" s="130"/>
      <c r="MH33" s="130"/>
      <c r="MI33" s="130"/>
      <c r="MJ33" s="130"/>
      <c r="MK33" s="130"/>
      <c r="ML33" s="130"/>
      <c r="MM33" s="131"/>
      <c r="MN33" s="129">
        <f>データ!BS7</f>
        <v>87.9</v>
      </c>
      <c r="MO33" s="130"/>
      <c r="MP33" s="130"/>
      <c r="MQ33" s="130"/>
      <c r="MR33" s="130"/>
      <c r="MS33" s="130"/>
      <c r="MT33" s="130"/>
      <c r="MU33" s="130"/>
      <c r="MV33" s="130"/>
      <c r="MW33" s="130"/>
      <c r="MX33" s="130"/>
      <c r="MY33" s="130"/>
      <c r="MZ33" s="130"/>
      <c r="NA33" s="130"/>
      <c r="NB33" s="131"/>
      <c r="ND33" s="5"/>
      <c r="NE33" s="5"/>
      <c r="NF33" s="5"/>
      <c r="NG33" s="5"/>
      <c r="NH33" s="27"/>
      <c r="NI33" s="2"/>
      <c r="NJ33" s="122"/>
      <c r="NK33" s="123"/>
      <c r="NL33" s="123"/>
      <c r="NM33" s="123"/>
      <c r="NN33" s="123"/>
      <c r="NO33" s="123"/>
      <c r="NP33" s="123"/>
      <c r="NQ33" s="123"/>
      <c r="NR33" s="123"/>
      <c r="NS33" s="123"/>
      <c r="NT33" s="123"/>
      <c r="NU33" s="123"/>
      <c r="NV33" s="123"/>
      <c r="NW33" s="123"/>
      <c r="NX33" s="124"/>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5"/>
      <c r="NK34" s="126"/>
      <c r="NL34" s="126"/>
      <c r="NM34" s="126"/>
      <c r="NN34" s="126"/>
      <c r="NO34" s="126"/>
      <c r="NP34" s="126"/>
      <c r="NQ34" s="126"/>
      <c r="NR34" s="126"/>
      <c r="NS34" s="126"/>
      <c r="NT34" s="126"/>
      <c r="NU34" s="126"/>
      <c r="NV34" s="126"/>
      <c r="NW34" s="126"/>
      <c r="NX34" s="127"/>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2" t="s">
        <v>177</v>
      </c>
      <c r="NK39" s="123"/>
      <c r="NL39" s="123"/>
      <c r="NM39" s="123"/>
      <c r="NN39" s="123"/>
      <c r="NO39" s="123"/>
      <c r="NP39" s="123"/>
      <c r="NQ39" s="123"/>
      <c r="NR39" s="123"/>
      <c r="NS39" s="123"/>
      <c r="NT39" s="123"/>
      <c r="NU39" s="123"/>
      <c r="NV39" s="123"/>
      <c r="NW39" s="123"/>
      <c r="NX39" s="124"/>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2"/>
      <c r="NK40" s="123"/>
      <c r="NL40" s="123"/>
      <c r="NM40" s="123"/>
      <c r="NN40" s="123"/>
      <c r="NO40" s="123"/>
      <c r="NP40" s="123"/>
      <c r="NQ40" s="123"/>
      <c r="NR40" s="123"/>
      <c r="NS40" s="123"/>
      <c r="NT40" s="123"/>
      <c r="NU40" s="123"/>
      <c r="NV40" s="123"/>
      <c r="NW40" s="123"/>
      <c r="NX40" s="124"/>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2"/>
      <c r="NK41" s="123"/>
      <c r="NL41" s="123"/>
      <c r="NM41" s="123"/>
      <c r="NN41" s="123"/>
      <c r="NO41" s="123"/>
      <c r="NP41" s="123"/>
      <c r="NQ41" s="123"/>
      <c r="NR41" s="123"/>
      <c r="NS41" s="123"/>
      <c r="NT41" s="123"/>
      <c r="NU41" s="123"/>
      <c r="NV41" s="123"/>
      <c r="NW41" s="123"/>
      <c r="NX41" s="124"/>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2"/>
      <c r="NK42" s="123"/>
      <c r="NL42" s="123"/>
      <c r="NM42" s="123"/>
      <c r="NN42" s="123"/>
      <c r="NO42" s="123"/>
      <c r="NP42" s="123"/>
      <c r="NQ42" s="123"/>
      <c r="NR42" s="123"/>
      <c r="NS42" s="123"/>
      <c r="NT42" s="123"/>
      <c r="NU42" s="123"/>
      <c r="NV42" s="123"/>
      <c r="NW42" s="123"/>
      <c r="NX42" s="124"/>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2"/>
      <c r="NK43" s="123"/>
      <c r="NL43" s="123"/>
      <c r="NM43" s="123"/>
      <c r="NN43" s="123"/>
      <c r="NO43" s="123"/>
      <c r="NP43" s="123"/>
      <c r="NQ43" s="123"/>
      <c r="NR43" s="123"/>
      <c r="NS43" s="123"/>
      <c r="NT43" s="123"/>
      <c r="NU43" s="123"/>
      <c r="NV43" s="123"/>
      <c r="NW43" s="123"/>
      <c r="NX43" s="124"/>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2"/>
      <c r="NK44" s="123"/>
      <c r="NL44" s="123"/>
      <c r="NM44" s="123"/>
      <c r="NN44" s="123"/>
      <c r="NO44" s="123"/>
      <c r="NP44" s="123"/>
      <c r="NQ44" s="123"/>
      <c r="NR44" s="123"/>
      <c r="NS44" s="123"/>
      <c r="NT44" s="123"/>
      <c r="NU44" s="123"/>
      <c r="NV44" s="123"/>
      <c r="NW44" s="123"/>
      <c r="NX44" s="124"/>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2"/>
      <c r="NK45" s="123"/>
      <c r="NL45" s="123"/>
      <c r="NM45" s="123"/>
      <c r="NN45" s="123"/>
      <c r="NO45" s="123"/>
      <c r="NP45" s="123"/>
      <c r="NQ45" s="123"/>
      <c r="NR45" s="123"/>
      <c r="NS45" s="123"/>
      <c r="NT45" s="123"/>
      <c r="NU45" s="123"/>
      <c r="NV45" s="123"/>
      <c r="NW45" s="123"/>
      <c r="NX45" s="124"/>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2"/>
      <c r="NK46" s="123"/>
      <c r="NL46" s="123"/>
      <c r="NM46" s="123"/>
      <c r="NN46" s="123"/>
      <c r="NO46" s="123"/>
      <c r="NP46" s="123"/>
      <c r="NQ46" s="123"/>
      <c r="NR46" s="123"/>
      <c r="NS46" s="123"/>
      <c r="NT46" s="123"/>
      <c r="NU46" s="123"/>
      <c r="NV46" s="123"/>
      <c r="NW46" s="123"/>
      <c r="NX46" s="124"/>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2"/>
      <c r="NK47" s="123"/>
      <c r="NL47" s="123"/>
      <c r="NM47" s="123"/>
      <c r="NN47" s="123"/>
      <c r="NO47" s="123"/>
      <c r="NP47" s="123"/>
      <c r="NQ47" s="123"/>
      <c r="NR47" s="123"/>
      <c r="NS47" s="123"/>
      <c r="NT47" s="123"/>
      <c r="NU47" s="123"/>
      <c r="NV47" s="123"/>
      <c r="NW47" s="123"/>
      <c r="NX47" s="124"/>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2"/>
      <c r="NK48" s="123"/>
      <c r="NL48" s="123"/>
      <c r="NM48" s="123"/>
      <c r="NN48" s="123"/>
      <c r="NO48" s="123"/>
      <c r="NP48" s="123"/>
      <c r="NQ48" s="123"/>
      <c r="NR48" s="123"/>
      <c r="NS48" s="123"/>
      <c r="NT48" s="123"/>
      <c r="NU48" s="123"/>
      <c r="NV48" s="123"/>
      <c r="NW48" s="123"/>
      <c r="NX48" s="124"/>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2"/>
      <c r="NK49" s="123"/>
      <c r="NL49" s="123"/>
      <c r="NM49" s="123"/>
      <c r="NN49" s="123"/>
      <c r="NO49" s="123"/>
      <c r="NP49" s="123"/>
      <c r="NQ49" s="123"/>
      <c r="NR49" s="123"/>
      <c r="NS49" s="123"/>
      <c r="NT49" s="123"/>
      <c r="NU49" s="123"/>
      <c r="NV49" s="123"/>
      <c r="NW49" s="123"/>
      <c r="NX49" s="124"/>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2"/>
      <c r="NK50" s="123"/>
      <c r="NL50" s="123"/>
      <c r="NM50" s="123"/>
      <c r="NN50" s="123"/>
      <c r="NO50" s="123"/>
      <c r="NP50" s="123"/>
      <c r="NQ50" s="123"/>
      <c r="NR50" s="123"/>
      <c r="NS50" s="123"/>
      <c r="NT50" s="123"/>
      <c r="NU50" s="123"/>
      <c r="NV50" s="123"/>
      <c r="NW50" s="123"/>
      <c r="NX50" s="124"/>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5"/>
      <c r="NK51" s="126"/>
      <c r="NL51" s="126"/>
      <c r="NM51" s="126"/>
      <c r="NN51" s="126"/>
      <c r="NO51" s="126"/>
      <c r="NP51" s="126"/>
      <c r="NQ51" s="126"/>
      <c r="NR51" s="126"/>
      <c r="NS51" s="126"/>
      <c r="NT51" s="126"/>
      <c r="NU51" s="126"/>
      <c r="NV51" s="126"/>
      <c r="NW51" s="126"/>
      <c r="NX51" s="127"/>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22" t="s">
        <v>175</v>
      </c>
      <c r="NK54" s="123"/>
      <c r="NL54" s="123"/>
      <c r="NM54" s="123"/>
      <c r="NN54" s="123"/>
      <c r="NO54" s="123"/>
      <c r="NP54" s="123"/>
      <c r="NQ54" s="123"/>
      <c r="NR54" s="123"/>
      <c r="NS54" s="123"/>
      <c r="NT54" s="123"/>
      <c r="NU54" s="123"/>
      <c r="NV54" s="123"/>
      <c r="NW54" s="123"/>
      <c r="NX54" s="124"/>
    </row>
    <row r="55" spans="1:393" ht="13.5" customHeight="1" x14ac:dyDescent="0.15">
      <c r="A55" s="2"/>
      <c r="B55" s="25"/>
      <c r="C55" s="5"/>
      <c r="D55" s="5"/>
      <c r="E55" s="5"/>
      <c r="F55" s="5"/>
      <c r="G55" s="128" t="s">
        <v>56</v>
      </c>
      <c r="H55" s="128"/>
      <c r="I55" s="128"/>
      <c r="J55" s="128"/>
      <c r="K55" s="128"/>
      <c r="L55" s="128"/>
      <c r="M55" s="128"/>
      <c r="N55" s="128"/>
      <c r="O55" s="128"/>
      <c r="P55" s="138">
        <f>データ!BZ7</f>
        <v>31591</v>
      </c>
      <c r="Q55" s="139"/>
      <c r="R55" s="139"/>
      <c r="S55" s="139"/>
      <c r="T55" s="139"/>
      <c r="U55" s="139"/>
      <c r="V55" s="139"/>
      <c r="W55" s="139"/>
      <c r="X55" s="139"/>
      <c r="Y55" s="139"/>
      <c r="Z55" s="139"/>
      <c r="AA55" s="139"/>
      <c r="AB55" s="139"/>
      <c r="AC55" s="139"/>
      <c r="AD55" s="140"/>
      <c r="AE55" s="138">
        <f>データ!CA7</f>
        <v>32752</v>
      </c>
      <c r="AF55" s="139"/>
      <c r="AG55" s="139"/>
      <c r="AH55" s="139"/>
      <c r="AI55" s="139"/>
      <c r="AJ55" s="139"/>
      <c r="AK55" s="139"/>
      <c r="AL55" s="139"/>
      <c r="AM55" s="139"/>
      <c r="AN55" s="139"/>
      <c r="AO55" s="139"/>
      <c r="AP55" s="139"/>
      <c r="AQ55" s="139"/>
      <c r="AR55" s="139"/>
      <c r="AS55" s="140"/>
      <c r="AT55" s="138">
        <f>データ!CB7</f>
        <v>32612</v>
      </c>
      <c r="AU55" s="139"/>
      <c r="AV55" s="139"/>
      <c r="AW55" s="139"/>
      <c r="AX55" s="139"/>
      <c r="AY55" s="139"/>
      <c r="AZ55" s="139"/>
      <c r="BA55" s="139"/>
      <c r="BB55" s="139"/>
      <c r="BC55" s="139"/>
      <c r="BD55" s="139"/>
      <c r="BE55" s="139"/>
      <c r="BF55" s="139"/>
      <c r="BG55" s="139"/>
      <c r="BH55" s="140"/>
      <c r="BI55" s="138">
        <f>データ!CC7</f>
        <v>34180</v>
      </c>
      <c r="BJ55" s="139"/>
      <c r="BK55" s="139"/>
      <c r="BL55" s="139"/>
      <c r="BM55" s="139"/>
      <c r="BN55" s="139"/>
      <c r="BO55" s="139"/>
      <c r="BP55" s="139"/>
      <c r="BQ55" s="139"/>
      <c r="BR55" s="139"/>
      <c r="BS55" s="139"/>
      <c r="BT55" s="139"/>
      <c r="BU55" s="139"/>
      <c r="BV55" s="139"/>
      <c r="BW55" s="140"/>
      <c r="BX55" s="138">
        <f>データ!CD7</f>
        <v>34392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10288</v>
      </c>
      <c r="DE55" s="139"/>
      <c r="DF55" s="139"/>
      <c r="DG55" s="139"/>
      <c r="DH55" s="139"/>
      <c r="DI55" s="139"/>
      <c r="DJ55" s="139"/>
      <c r="DK55" s="139"/>
      <c r="DL55" s="139"/>
      <c r="DM55" s="139"/>
      <c r="DN55" s="139"/>
      <c r="DO55" s="139"/>
      <c r="DP55" s="139"/>
      <c r="DQ55" s="139"/>
      <c r="DR55" s="140"/>
      <c r="DS55" s="138">
        <f>データ!CL7</f>
        <v>9931</v>
      </c>
      <c r="DT55" s="139"/>
      <c r="DU55" s="139"/>
      <c r="DV55" s="139"/>
      <c r="DW55" s="139"/>
      <c r="DX55" s="139"/>
      <c r="DY55" s="139"/>
      <c r="DZ55" s="139"/>
      <c r="EA55" s="139"/>
      <c r="EB55" s="139"/>
      <c r="EC55" s="139"/>
      <c r="ED55" s="139"/>
      <c r="EE55" s="139"/>
      <c r="EF55" s="139"/>
      <c r="EG55" s="140"/>
      <c r="EH55" s="138">
        <f>データ!CM7</f>
        <v>10463</v>
      </c>
      <c r="EI55" s="139"/>
      <c r="EJ55" s="139"/>
      <c r="EK55" s="139"/>
      <c r="EL55" s="139"/>
      <c r="EM55" s="139"/>
      <c r="EN55" s="139"/>
      <c r="EO55" s="139"/>
      <c r="EP55" s="139"/>
      <c r="EQ55" s="139"/>
      <c r="ER55" s="139"/>
      <c r="ES55" s="139"/>
      <c r="ET55" s="139"/>
      <c r="EU55" s="139"/>
      <c r="EV55" s="140"/>
      <c r="EW55" s="138">
        <f>データ!CN7</f>
        <v>10565</v>
      </c>
      <c r="EX55" s="139"/>
      <c r="EY55" s="139"/>
      <c r="EZ55" s="139"/>
      <c r="FA55" s="139"/>
      <c r="FB55" s="139"/>
      <c r="FC55" s="139"/>
      <c r="FD55" s="139"/>
      <c r="FE55" s="139"/>
      <c r="FF55" s="139"/>
      <c r="FG55" s="139"/>
      <c r="FH55" s="139"/>
      <c r="FI55" s="139"/>
      <c r="FJ55" s="139"/>
      <c r="FK55" s="140"/>
      <c r="FL55" s="138">
        <f>データ!CO7</f>
        <v>10884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63.7</v>
      </c>
      <c r="GS55" s="130"/>
      <c r="GT55" s="130"/>
      <c r="GU55" s="130"/>
      <c r="GV55" s="130"/>
      <c r="GW55" s="130"/>
      <c r="GX55" s="130"/>
      <c r="GY55" s="130"/>
      <c r="GZ55" s="130"/>
      <c r="HA55" s="130"/>
      <c r="HB55" s="130"/>
      <c r="HC55" s="130"/>
      <c r="HD55" s="130"/>
      <c r="HE55" s="130"/>
      <c r="HF55" s="131"/>
      <c r="HG55" s="129">
        <f>データ!CW7</f>
        <v>71.2</v>
      </c>
      <c r="HH55" s="130"/>
      <c r="HI55" s="130"/>
      <c r="HJ55" s="130"/>
      <c r="HK55" s="130"/>
      <c r="HL55" s="130"/>
      <c r="HM55" s="130"/>
      <c r="HN55" s="130"/>
      <c r="HO55" s="130"/>
      <c r="HP55" s="130"/>
      <c r="HQ55" s="130"/>
      <c r="HR55" s="130"/>
      <c r="HS55" s="130"/>
      <c r="HT55" s="130"/>
      <c r="HU55" s="131"/>
      <c r="HV55" s="129">
        <f>データ!CX7</f>
        <v>66.3</v>
      </c>
      <c r="HW55" s="130"/>
      <c r="HX55" s="130"/>
      <c r="HY55" s="130"/>
      <c r="HZ55" s="130"/>
      <c r="IA55" s="130"/>
      <c r="IB55" s="130"/>
      <c r="IC55" s="130"/>
      <c r="ID55" s="130"/>
      <c r="IE55" s="130"/>
      <c r="IF55" s="130"/>
      <c r="IG55" s="130"/>
      <c r="IH55" s="130"/>
      <c r="II55" s="130"/>
      <c r="IJ55" s="131"/>
      <c r="IK55" s="129">
        <f>データ!CY7</f>
        <v>67.2</v>
      </c>
      <c r="IL55" s="130"/>
      <c r="IM55" s="130"/>
      <c r="IN55" s="130"/>
      <c r="IO55" s="130"/>
      <c r="IP55" s="130"/>
      <c r="IQ55" s="130"/>
      <c r="IR55" s="130"/>
      <c r="IS55" s="130"/>
      <c r="IT55" s="130"/>
      <c r="IU55" s="130"/>
      <c r="IV55" s="130"/>
      <c r="IW55" s="130"/>
      <c r="IX55" s="130"/>
      <c r="IY55" s="131"/>
      <c r="IZ55" s="129">
        <f>データ!CZ7</f>
        <v>69.7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18.899999999999999</v>
      </c>
      <c r="KG55" s="130"/>
      <c r="KH55" s="130"/>
      <c r="KI55" s="130"/>
      <c r="KJ55" s="130"/>
      <c r="KK55" s="130"/>
      <c r="KL55" s="130"/>
      <c r="KM55" s="130"/>
      <c r="KN55" s="130"/>
      <c r="KO55" s="130"/>
      <c r="KP55" s="130"/>
      <c r="KQ55" s="130"/>
      <c r="KR55" s="130"/>
      <c r="KS55" s="130"/>
      <c r="KT55" s="131"/>
      <c r="KU55" s="129">
        <f>データ!DH7</f>
        <v>18.3</v>
      </c>
      <c r="KV55" s="130"/>
      <c r="KW55" s="130"/>
      <c r="KX55" s="130"/>
      <c r="KY55" s="130"/>
      <c r="KZ55" s="130"/>
      <c r="LA55" s="130"/>
      <c r="LB55" s="130"/>
      <c r="LC55" s="130"/>
      <c r="LD55" s="130"/>
      <c r="LE55" s="130"/>
      <c r="LF55" s="130"/>
      <c r="LG55" s="130"/>
      <c r="LH55" s="130"/>
      <c r="LI55" s="131"/>
      <c r="LJ55" s="129">
        <f>データ!DI7</f>
        <v>17.899999999999999</v>
      </c>
      <c r="LK55" s="130"/>
      <c r="LL55" s="130"/>
      <c r="LM55" s="130"/>
      <c r="LN55" s="130"/>
      <c r="LO55" s="130"/>
      <c r="LP55" s="130"/>
      <c r="LQ55" s="130"/>
      <c r="LR55" s="130"/>
      <c r="LS55" s="130"/>
      <c r="LT55" s="130"/>
      <c r="LU55" s="130"/>
      <c r="LV55" s="130"/>
      <c r="LW55" s="130"/>
      <c r="LX55" s="131"/>
      <c r="LY55" s="129">
        <f>データ!DJ7</f>
        <v>17.2</v>
      </c>
      <c r="LZ55" s="130"/>
      <c r="MA55" s="130"/>
      <c r="MB55" s="130"/>
      <c r="MC55" s="130"/>
      <c r="MD55" s="130"/>
      <c r="ME55" s="130"/>
      <c r="MF55" s="130"/>
      <c r="MG55" s="130"/>
      <c r="MH55" s="130"/>
      <c r="MI55" s="130"/>
      <c r="MJ55" s="130"/>
      <c r="MK55" s="130"/>
      <c r="ML55" s="130"/>
      <c r="MM55" s="131"/>
      <c r="MN55" s="129">
        <f>データ!DK7</f>
        <v>17.100000000000001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22"/>
      <c r="NK55" s="123"/>
      <c r="NL55" s="123"/>
      <c r="NM55" s="123"/>
      <c r="NN55" s="123"/>
      <c r="NO55" s="123"/>
      <c r="NP55" s="123"/>
      <c r="NQ55" s="123"/>
      <c r="NR55" s="123"/>
      <c r="NS55" s="123"/>
      <c r="NT55" s="123"/>
      <c r="NU55" s="123"/>
      <c r="NV55" s="123"/>
      <c r="NW55" s="123"/>
      <c r="NX55" s="124"/>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22"/>
      <c r="NK56" s="123"/>
      <c r="NL56" s="123"/>
      <c r="NM56" s="123"/>
      <c r="NN56" s="123"/>
      <c r="NO56" s="123"/>
      <c r="NP56" s="123"/>
      <c r="NQ56" s="123"/>
      <c r="NR56" s="123"/>
      <c r="NS56" s="123"/>
      <c r="NT56" s="123"/>
      <c r="NU56" s="123"/>
      <c r="NV56" s="123"/>
      <c r="NW56" s="123"/>
      <c r="NX56" s="124"/>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2"/>
      <c r="NK57" s="123"/>
      <c r="NL57" s="123"/>
      <c r="NM57" s="123"/>
      <c r="NN57" s="123"/>
      <c r="NO57" s="123"/>
      <c r="NP57" s="123"/>
      <c r="NQ57" s="123"/>
      <c r="NR57" s="123"/>
      <c r="NS57" s="123"/>
      <c r="NT57" s="123"/>
      <c r="NU57" s="123"/>
      <c r="NV57" s="123"/>
      <c r="NW57" s="123"/>
      <c r="NX57" s="124"/>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2"/>
      <c r="NK58" s="123"/>
      <c r="NL58" s="123"/>
      <c r="NM58" s="123"/>
      <c r="NN58" s="123"/>
      <c r="NO58" s="123"/>
      <c r="NP58" s="123"/>
      <c r="NQ58" s="123"/>
      <c r="NR58" s="123"/>
      <c r="NS58" s="123"/>
      <c r="NT58" s="123"/>
      <c r="NU58" s="123"/>
      <c r="NV58" s="123"/>
      <c r="NW58" s="123"/>
      <c r="NX58" s="124"/>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2"/>
      <c r="NK59" s="123"/>
      <c r="NL59" s="123"/>
      <c r="NM59" s="123"/>
      <c r="NN59" s="123"/>
      <c r="NO59" s="123"/>
      <c r="NP59" s="123"/>
      <c r="NQ59" s="123"/>
      <c r="NR59" s="123"/>
      <c r="NS59" s="123"/>
      <c r="NT59" s="123"/>
      <c r="NU59" s="123"/>
      <c r="NV59" s="123"/>
      <c r="NW59" s="123"/>
      <c r="NX59" s="124"/>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2"/>
      <c r="NK60" s="123"/>
      <c r="NL60" s="123"/>
      <c r="NM60" s="123"/>
      <c r="NN60" s="123"/>
      <c r="NO60" s="123"/>
      <c r="NP60" s="123"/>
      <c r="NQ60" s="123"/>
      <c r="NR60" s="123"/>
      <c r="NS60" s="123"/>
      <c r="NT60" s="123"/>
      <c r="NU60" s="123"/>
      <c r="NV60" s="123"/>
      <c r="NW60" s="123"/>
      <c r="NX60" s="124"/>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2"/>
      <c r="NK61" s="123"/>
      <c r="NL61" s="123"/>
      <c r="NM61" s="123"/>
      <c r="NN61" s="123"/>
      <c r="NO61" s="123"/>
      <c r="NP61" s="123"/>
      <c r="NQ61" s="123"/>
      <c r="NR61" s="123"/>
      <c r="NS61" s="123"/>
      <c r="NT61" s="123"/>
      <c r="NU61" s="123"/>
      <c r="NV61" s="123"/>
      <c r="NW61" s="123"/>
      <c r="NX61" s="124"/>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22"/>
      <c r="NK62" s="123"/>
      <c r="NL62" s="123"/>
      <c r="NM62" s="123"/>
      <c r="NN62" s="123"/>
      <c r="NO62" s="123"/>
      <c r="NP62" s="123"/>
      <c r="NQ62" s="123"/>
      <c r="NR62" s="123"/>
      <c r="NS62" s="123"/>
      <c r="NT62" s="123"/>
      <c r="NU62" s="123"/>
      <c r="NV62" s="123"/>
      <c r="NW62" s="123"/>
      <c r="NX62" s="124"/>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22"/>
      <c r="NK63" s="123"/>
      <c r="NL63" s="123"/>
      <c r="NM63" s="123"/>
      <c r="NN63" s="123"/>
      <c r="NO63" s="123"/>
      <c r="NP63" s="123"/>
      <c r="NQ63" s="123"/>
      <c r="NR63" s="123"/>
      <c r="NS63" s="123"/>
      <c r="NT63" s="123"/>
      <c r="NU63" s="123"/>
      <c r="NV63" s="123"/>
      <c r="NW63" s="123"/>
      <c r="NX63" s="124"/>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2"/>
      <c r="NK64" s="123"/>
      <c r="NL64" s="123"/>
      <c r="NM64" s="123"/>
      <c r="NN64" s="123"/>
      <c r="NO64" s="123"/>
      <c r="NP64" s="123"/>
      <c r="NQ64" s="123"/>
      <c r="NR64" s="123"/>
      <c r="NS64" s="123"/>
      <c r="NT64" s="123"/>
      <c r="NU64" s="123"/>
      <c r="NV64" s="123"/>
      <c r="NW64" s="123"/>
      <c r="NX64" s="12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2"/>
      <c r="NK65" s="123"/>
      <c r="NL65" s="123"/>
      <c r="NM65" s="123"/>
      <c r="NN65" s="123"/>
      <c r="NO65" s="123"/>
      <c r="NP65" s="123"/>
      <c r="NQ65" s="123"/>
      <c r="NR65" s="123"/>
      <c r="NS65" s="123"/>
      <c r="NT65" s="123"/>
      <c r="NU65" s="123"/>
      <c r="NV65" s="123"/>
      <c r="NW65" s="123"/>
      <c r="NX65" s="12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2"/>
      <c r="NK66" s="123"/>
      <c r="NL66" s="123"/>
      <c r="NM66" s="123"/>
      <c r="NN66" s="123"/>
      <c r="NO66" s="123"/>
      <c r="NP66" s="123"/>
      <c r="NQ66" s="123"/>
      <c r="NR66" s="123"/>
      <c r="NS66" s="123"/>
      <c r="NT66" s="123"/>
      <c r="NU66" s="123"/>
      <c r="NV66" s="123"/>
      <c r="NW66" s="123"/>
      <c r="NX66" s="12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5"/>
      <c r="NK67" s="126"/>
      <c r="NL67" s="126"/>
      <c r="NM67" s="126"/>
      <c r="NN67" s="126"/>
      <c r="NO67" s="126"/>
      <c r="NP67" s="126"/>
      <c r="NQ67" s="126"/>
      <c r="NR67" s="126"/>
      <c r="NS67" s="126"/>
      <c r="NT67" s="126"/>
      <c r="NU67" s="126"/>
      <c r="NV67" s="126"/>
      <c r="NW67" s="126"/>
      <c r="NX67" s="12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20</v>
      </c>
      <c r="V79" s="151"/>
      <c r="W79" s="151"/>
      <c r="X79" s="151"/>
      <c r="Y79" s="151"/>
      <c r="Z79" s="151"/>
      <c r="AA79" s="151"/>
      <c r="AB79" s="151"/>
      <c r="AC79" s="151"/>
      <c r="AD79" s="151"/>
      <c r="AE79" s="151"/>
      <c r="AF79" s="151"/>
      <c r="AG79" s="151"/>
      <c r="AH79" s="151"/>
      <c r="AI79" s="151"/>
      <c r="AJ79" s="151"/>
      <c r="AK79" s="151"/>
      <c r="AL79" s="151"/>
      <c r="AM79" s="151"/>
      <c r="AN79" s="151">
        <f>データ!DS7</f>
        <v>24.4</v>
      </c>
      <c r="AO79" s="151"/>
      <c r="AP79" s="151"/>
      <c r="AQ79" s="151"/>
      <c r="AR79" s="151"/>
      <c r="AS79" s="151"/>
      <c r="AT79" s="151"/>
      <c r="AU79" s="151"/>
      <c r="AV79" s="151"/>
      <c r="AW79" s="151"/>
      <c r="AX79" s="151"/>
      <c r="AY79" s="151"/>
      <c r="AZ79" s="151"/>
      <c r="BA79" s="151"/>
      <c r="BB79" s="151"/>
      <c r="BC79" s="151"/>
      <c r="BD79" s="151"/>
      <c r="BE79" s="151"/>
      <c r="BF79" s="151"/>
      <c r="BG79" s="151">
        <f>データ!DT7</f>
        <v>29.9</v>
      </c>
      <c r="BH79" s="151"/>
      <c r="BI79" s="151"/>
      <c r="BJ79" s="151"/>
      <c r="BK79" s="151"/>
      <c r="BL79" s="151"/>
      <c r="BM79" s="151"/>
      <c r="BN79" s="151"/>
      <c r="BO79" s="151"/>
      <c r="BP79" s="151"/>
      <c r="BQ79" s="151"/>
      <c r="BR79" s="151"/>
      <c r="BS79" s="151"/>
      <c r="BT79" s="151"/>
      <c r="BU79" s="151"/>
      <c r="BV79" s="151"/>
      <c r="BW79" s="151"/>
      <c r="BX79" s="151"/>
      <c r="BY79" s="151"/>
      <c r="BZ79" s="151">
        <f>データ!DU7</f>
        <v>35</v>
      </c>
      <c r="CA79" s="151"/>
      <c r="CB79" s="151"/>
      <c r="CC79" s="151"/>
      <c r="CD79" s="151"/>
      <c r="CE79" s="151"/>
      <c r="CF79" s="151"/>
      <c r="CG79" s="151"/>
      <c r="CH79" s="151"/>
      <c r="CI79" s="151"/>
      <c r="CJ79" s="151"/>
      <c r="CK79" s="151"/>
      <c r="CL79" s="151"/>
      <c r="CM79" s="151"/>
      <c r="CN79" s="151"/>
      <c r="CO79" s="151"/>
      <c r="CP79" s="151"/>
      <c r="CQ79" s="151"/>
      <c r="CR79" s="151"/>
      <c r="CS79" s="151">
        <f>データ!DV7</f>
        <v>38.5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49.9</v>
      </c>
      <c r="EP79" s="151"/>
      <c r="EQ79" s="151"/>
      <c r="ER79" s="151"/>
      <c r="ES79" s="151"/>
      <c r="ET79" s="151"/>
      <c r="EU79" s="151"/>
      <c r="EV79" s="151"/>
      <c r="EW79" s="151"/>
      <c r="EX79" s="151"/>
      <c r="EY79" s="151"/>
      <c r="EZ79" s="151"/>
      <c r="FA79" s="151"/>
      <c r="FB79" s="151"/>
      <c r="FC79" s="151"/>
      <c r="FD79" s="151"/>
      <c r="FE79" s="151"/>
      <c r="FF79" s="151"/>
      <c r="FG79" s="151"/>
      <c r="FH79" s="151">
        <f>データ!ED7</f>
        <v>57.6</v>
      </c>
      <c r="FI79" s="151"/>
      <c r="FJ79" s="151"/>
      <c r="FK79" s="151"/>
      <c r="FL79" s="151"/>
      <c r="FM79" s="151"/>
      <c r="FN79" s="151"/>
      <c r="FO79" s="151"/>
      <c r="FP79" s="151"/>
      <c r="FQ79" s="151"/>
      <c r="FR79" s="151"/>
      <c r="FS79" s="151"/>
      <c r="FT79" s="151"/>
      <c r="FU79" s="151"/>
      <c r="FV79" s="151"/>
      <c r="FW79" s="151"/>
      <c r="FX79" s="151"/>
      <c r="FY79" s="151"/>
      <c r="FZ79" s="151"/>
      <c r="GA79" s="151">
        <f>データ!EE7</f>
        <v>68.599999999999994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78.400000000000006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84.4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41581326</v>
      </c>
      <c r="JK79" s="152"/>
      <c r="JL79" s="152"/>
      <c r="JM79" s="152"/>
      <c r="JN79" s="152"/>
      <c r="JO79" s="152"/>
      <c r="JP79" s="152"/>
      <c r="JQ79" s="152"/>
      <c r="JR79" s="152"/>
      <c r="JS79" s="152"/>
      <c r="JT79" s="152"/>
      <c r="JU79" s="152"/>
      <c r="JV79" s="152"/>
      <c r="JW79" s="152"/>
      <c r="JX79" s="152"/>
      <c r="JY79" s="152"/>
      <c r="JZ79" s="152"/>
      <c r="KA79" s="152"/>
      <c r="KB79" s="152"/>
      <c r="KC79" s="152">
        <f>データ!EO7</f>
        <v>42138963</v>
      </c>
      <c r="KD79" s="152"/>
      <c r="KE79" s="152"/>
      <c r="KF79" s="152"/>
      <c r="KG79" s="152"/>
      <c r="KH79" s="152"/>
      <c r="KI79" s="152"/>
      <c r="KJ79" s="152"/>
      <c r="KK79" s="152"/>
      <c r="KL79" s="152"/>
      <c r="KM79" s="152"/>
      <c r="KN79" s="152"/>
      <c r="KO79" s="152"/>
      <c r="KP79" s="152"/>
      <c r="KQ79" s="152"/>
      <c r="KR79" s="152"/>
      <c r="KS79" s="152"/>
      <c r="KT79" s="152"/>
      <c r="KU79" s="152"/>
      <c r="KV79" s="152">
        <f>データ!EP7</f>
        <v>42331900</v>
      </c>
      <c r="KW79" s="152"/>
      <c r="KX79" s="152"/>
      <c r="KY79" s="152"/>
      <c r="KZ79" s="152"/>
      <c r="LA79" s="152"/>
      <c r="LB79" s="152"/>
      <c r="LC79" s="152"/>
      <c r="LD79" s="152"/>
      <c r="LE79" s="152"/>
      <c r="LF79" s="152"/>
      <c r="LG79" s="152"/>
      <c r="LH79" s="152"/>
      <c r="LI79" s="152"/>
      <c r="LJ79" s="152"/>
      <c r="LK79" s="152"/>
      <c r="LL79" s="152"/>
      <c r="LM79" s="152"/>
      <c r="LN79" s="152"/>
      <c r="LO79" s="152">
        <f>データ!EQ7</f>
        <v>42498604</v>
      </c>
      <c r="LP79" s="152"/>
      <c r="LQ79" s="152"/>
      <c r="LR79" s="152"/>
      <c r="LS79" s="152"/>
      <c r="LT79" s="152"/>
      <c r="LU79" s="152"/>
      <c r="LV79" s="152"/>
      <c r="LW79" s="152"/>
      <c r="LX79" s="152"/>
      <c r="LY79" s="152"/>
      <c r="LZ79" s="152"/>
      <c r="MA79" s="152"/>
      <c r="MB79" s="152"/>
      <c r="MC79" s="152"/>
      <c r="MD79" s="152"/>
      <c r="ME79" s="152"/>
      <c r="MF79" s="152"/>
      <c r="MG79" s="152"/>
      <c r="MH79" s="152">
        <f>データ!ER7</f>
        <v>42886048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LuBMKHYFj8w8zZl5peq40+f/V2ahjqMJweTRM80IMk7x+w2X/9etLNfwkzUQmRtlL62c4UMEqdqY+4KLK1Dpw==" saltValue="YBraRfHjSZp3q9TrkvMuC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143</v>
      </c>
      <c r="AX5" s="62" t="s">
        <v>144</v>
      </c>
      <c r="AY5" s="62" t="s">
        <v>145</v>
      </c>
      <c r="AZ5" s="62" t="s">
        <v>146</v>
      </c>
      <c r="BA5" s="62" t="s">
        <v>147</v>
      </c>
      <c r="BB5" s="62" t="s">
        <v>148</v>
      </c>
      <c r="BC5" s="62" t="s">
        <v>149</v>
      </c>
      <c r="BD5" s="62" t="s">
        <v>139</v>
      </c>
      <c r="BE5" s="62" t="s">
        <v>150</v>
      </c>
      <c r="BF5" s="62" t="s">
        <v>151</v>
      </c>
      <c r="BG5" s="62" t="s">
        <v>142</v>
      </c>
      <c r="BH5" s="62" t="s">
        <v>143</v>
      </c>
      <c r="BI5" s="62" t="s">
        <v>144</v>
      </c>
      <c r="BJ5" s="62" t="s">
        <v>145</v>
      </c>
      <c r="BK5" s="62" t="s">
        <v>146</v>
      </c>
      <c r="BL5" s="62" t="s">
        <v>147</v>
      </c>
      <c r="BM5" s="62" t="s">
        <v>148</v>
      </c>
      <c r="BN5" s="62" t="s">
        <v>149</v>
      </c>
      <c r="BO5" s="62" t="s">
        <v>139</v>
      </c>
      <c r="BP5" s="62" t="s">
        <v>150</v>
      </c>
      <c r="BQ5" s="62" t="s">
        <v>151</v>
      </c>
      <c r="BR5" s="62" t="s">
        <v>142</v>
      </c>
      <c r="BS5" s="62" t="s">
        <v>143</v>
      </c>
      <c r="BT5" s="62" t="s">
        <v>144</v>
      </c>
      <c r="BU5" s="62" t="s">
        <v>145</v>
      </c>
      <c r="BV5" s="62" t="s">
        <v>146</v>
      </c>
      <c r="BW5" s="62" t="s">
        <v>147</v>
      </c>
      <c r="BX5" s="62" t="s">
        <v>148</v>
      </c>
      <c r="BY5" s="62" t="s">
        <v>149</v>
      </c>
      <c r="BZ5" s="62" t="s">
        <v>139</v>
      </c>
      <c r="CA5" s="62" t="s">
        <v>150</v>
      </c>
      <c r="CB5" s="62" t="s">
        <v>151</v>
      </c>
      <c r="CC5" s="62" t="s">
        <v>142</v>
      </c>
      <c r="CD5" s="62" t="s">
        <v>143</v>
      </c>
      <c r="CE5" s="62" t="s">
        <v>144</v>
      </c>
      <c r="CF5" s="62" t="s">
        <v>145</v>
      </c>
      <c r="CG5" s="62" t="s">
        <v>146</v>
      </c>
      <c r="CH5" s="62" t="s">
        <v>147</v>
      </c>
      <c r="CI5" s="62" t="s">
        <v>148</v>
      </c>
      <c r="CJ5" s="62" t="s">
        <v>149</v>
      </c>
      <c r="CK5" s="62" t="s">
        <v>139</v>
      </c>
      <c r="CL5" s="62" t="s">
        <v>150</v>
      </c>
      <c r="CM5" s="62" t="s">
        <v>151</v>
      </c>
      <c r="CN5" s="62" t="s">
        <v>142</v>
      </c>
      <c r="CO5" s="62" t="s">
        <v>143</v>
      </c>
      <c r="CP5" s="62" t="s">
        <v>144</v>
      </c>
      <c r="CQ5" s="62" t="s">
        <v>145</v>
      </c>
      <c r="CR5" s="62" t="s">
        <v>146</v>
      </c>
      <c r="CS5" s="62" t="s">
        <v>147</v>
      </c>
      <c r="CT5" s="62" t="s">
        <v>148</v>
      </c>
      <c r="CU5" s="62" t="s">
        <v>149</v>
      </c>
      <c r="CV5" s="62" t="s">
        <v>139</v>
      </c>
      <c r="CW5" s="62" t="s">
        <v>150</v>
      </c>
      <c r="CX5" s="62" t="s">
        <v>151</v>
      </c>
      <c r="CY5" s="62" t="s">
        <v>142</v>
      </c>
      <c r="CZ5" s="62" t="s">
        <v>143</v>
      </c>
      <c r="DA5" s="62" t="s">
        <v>144</v>
      </c>
      <c r="DB5" s="62" t="s">
        <v>145</v>
      </c>
      <c r="DC5" s="62" t="s">
        <v>146</v>
      </c>
      <c r="DD5" s="62" t="s">
        <v>147</v>
      </c>
      <c r="DE5" s="62" t="s">
        <v>148</v>
      </c>
      <c r="DF5" s="62" t="s">
        <v>149</v>
      </c>
      <c r="DG5" s="62" t="s">
        <v>139</v>
      </c>
      <c r="DH5" s="62" t="s">
        <v>150</v>
      </c>
      <c r="DI5" s="62" t="s">
        <v>151</v>
      </c>
      <c r="DJ5" s="62" t="s">
        <v>142</v>
      </c>
      <c r="DK5" s="62" t="s">
        <v>143</v>
      </c>
      <c r="DL5" s="62" t="s">
        <v>144</v>
      </c>
      <c r="DM5" s="62" t="s">
        <v>145</v>
      </c>
      <c r="DN5" s="62" t="s">
        <v>146</v>
      </c>
      <c r="DO5" s="62" t="s">
        <v>147</v>
      </c>
      <c r="DP5" s="62" t="s">
        <v>148</v>
      </c>
      <c r="DQ5" s="62" t="s">
        <v>149</v>
      </c>
      <c r="DR5" s="62" t="s">
        <v>139</v>
      </c>
      <c r="DS5" s="62" t="s">
        <v>150</v>
      </c>
      <c r="DT5" s="62" t="s">
        <v>151</v>
      </c>
      <c r="DU5" s="62" t="s">
        <v>142</v>
      </c>
      <c r="DV5" s="62" t="s">
        <v>143</v>
      </c>
      <c r="DW5" s="62" t="s">
        <v>144</v>
      </c>
      <c r="DX5" s="62" t="s">
        <v>145</v>
      </c>
      <c r="DY5" s="62" t="s">
        <v>146</v>
      </c>
      <c r="DZ5" s="62" t="s">
        <v>147</v>
      </c>
      <c r="EA5" s="62" t="s">
        <v>148</v>
      </c>
      <c r="EB5" s="62" t="s">
        <v>149</v>
      </c>
      <c r="EC5" s="62" t="s">
        <v>139</v>
      </c>
      <c r="ED5" s="62" t="s">
        <v>150</v>
      </c>
      <c r="EE5" s="62" t="s">
        <v>151</v>
      </c>
      <c r="EF5" s="62" t="s">
        <v>152</v>
      </c>
      <c r="EG5" s="62" t="s">
        <v>143</v>
      </c>
      <c r="EH5" s="62" t="s">
        <v>144</v>
      </c>
      <c r="EI5" s="62" t="s">
        <v>145</v>
      </c>
      <c r="EJ5" s="62" t="s">
        <v>146</v>
      </c>
      <c r="EK5" s="62" t="s">
        <v>147</v>
      </c>
      <c r="EL5" s="62" t="s">
        <v>148</v>
      </c>
      <c r="EM5" s="62" t="s">
        <v>153</v>
      </c>
      <c r="EN5" s="62" t="s">
        <v>139</v>
      </c>
      <c r="EO5" s="62" t="s">
        <v>150</v>
      </c>
      <c r="EP5" s="62" t="s">
        <v>151</v>
      </c>
      <c r="EQ5" s="62" t="s">
        <v>142</v>
      </c>
      <c r="ER5" s="62" t="s">
        <v>143</v>
      </c>
      <c r="ES5" s="62" t="s">
        <v>144</v>
      </c>
      <c r="ET5" s="62" t="s">
        <v>145</v>
      </c>
      <c r="EU5" s="62" t="s">
        <v>146</v>
      </c>
      <c r="EV5" s="62" t="s">
        <v>147</v>
      </c>
      <c r="EW5" s="62" t="s">
        <v>148</v>
      </c>
      <c r="EX5" s="62" t="s">
        <v>149</v>
      </c>
    </row>
    <row r="6" spans="1:154" s="67" customFormat="1" x14ac:dyDescent="0.15">
      <c r="A6" s="48" t="s">
        <v>154</v>
      </c>
      <c r="B6" s="63">
        <f>B8</f>
        <v>2019</v>
      </c>
      <c r="C6" s="63">
        <f t="shared" ref="C6:M6" si="2">C8</f>
        <v>390003</v>
      </c>
      <c r="D6" s="63">
        <f t="shared" si="2"/>
        <v>46</v>
      </c>
      <c r="E6" s="63">
        <f t="shared" si="2"/>
        <v>6</v>
      </c>
      <c r="F6" s="63">
        <f t="shared" si="2"/>
        <v>0</v>
      </c>
      <c r="G6" s="63">
        <f t="shared" si="2"/>
        <v>2</v>
      </c>
      <c r="H6" s="155" t="str">
        <f>IF(H8&lt;&gt;I8,H8,"")&amp;IF(I8&lt;&gt;J8,I8,"")&amp;"　"&amp;J8</f>
        <v>高知県　あき総合病院</v>
      </c>
      <c r="I6" s="156"/>
      <c r="J6" s="15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23</v>
      </c>
      <c r="R6" s="63" t="str">
        <f t="shared" si="3"/>
        <v>対象</v>
      </c>
      <c r="S6" s="63" t="str">
        <f t="shared" si="3"/>
        <v>透 訓</v>
      </c>
      <c r="T6" s="63" t="str">
        <f t="shared" si="3"/>
        <v>救 臨 へ 災 輪</v>
      </c>
      <c r="U6" s="64">
        <f>U8</f>
        <v>709230</v>
      </c>
      <c r="V6" s="64">
        <f>V8</f>
        <v>20771</v>
      </c>
      <c r="W6" s="63" t="str">
        <f>W8</f>
        <v>非該当</v>
      </c>
      <c r="X6" s="63" t="str">
        <f t="shared" si="3"/>
        <v>７：１</v>
      </c>
      <c r="Y6" s="64">
        <f t="shared" si="3"/>
        <v>175</v>
      </c>
      <c r="Z6" s="64" t="str">
        <f t="shared" si="3"/>
        <v>-</v>
      </c>
      <c r="AA6" s="64">
        <f t="shared" si="3"/>
        <v>5</v>
      </c>
      <c r="AB6" s="64">
        <f t="shared" si="3"/>
        <v>90</v>
      </c>
      <c r="AC6" s="64" t="str">
        <f t="shared" si="3"/>
        <v>-</v>
      </c>
      <c r="AD6" s="64">
        <f t="shared" si="3"/>
        <v>270</v>
      </c>
      <c r="AE6" s="64">
        <f t="shared" si="3"/>
        <v>175</v>
      </c>
      <c r="AF6" s="64" t="str">
        <f t="shared" si="3"/>
        <v>-</v>
      </c>
      <c r="AG6" s="64">
        <f t="shared" si="3"/>
        <v>175</v>
      </c>
      <c r="AH6" s="65">
        <f>IF(AH8="-",NA(),AH8)</f>
        <v>101.1</v>
      </c>
      <c r="AI6" s="65">
        <f t="shared" ref="AI6:AQ6" si="4">IF(AI8="-",NA(),AI8)</f>
        <v>97.4</v>
      </c>
      <c r="AJ6" s="65">
        <f t="shared" si="4"/>
        <v>100.9</v>
      </c>
      <c r="AK6" s="65">
        <f t="shared" si="4"/>
        <v>100.2</v>
      </c>
      <c r="AL6" s="65">
        <f t="shared" si="4"/>
        <v>100.5</v>
      </c>
      <c r="AM6" s="65">
        <f t="shared" si="4"/>
        <v>96.6</v>
      </c>
      <c r="AN6" s="65">
        <f t="shared" si="4"/>
        <v>96.2</v>
      </c>
      <c r="AO6" s="65">
        <f t="shared" si="4"/>
        <v>97.2</v>
      </c>
      <c r="AP6" s="65">
        <f t="shared" si="4"/>
        <v>97.5</v>
      </c>
      <c r="AQ6" s="65">
        <f t="shared" si="4"/>
        <v>96.9</v>
      </c>
      <c r="AR6" s="65" t="str">
        <f>IF(AR8="-","【-】","【"&amp;SUBSTITUTE(TEXT(AR8,"#,##0.0"),"-","△")&amp;"】")</f>
        <v>【98.2】</v>
      </c>
      <c r="AS6" s="65">
        <f>IF(AS8="-",NA(),AS8)</f>
        <v>80.3</v>
      </c>
      <c r="AT6" s="65">
        <f t="shared" ref="AT6:BB6" si="5">IF(AT8="-",NA(),AT8)</f>
        <v>75.8</v>
      </c>
      <c r="AU6" s="65">
        <f t="shared" si="5"/>
        <v>79.400000000000006</v>
      </c>
      <c r="AV6" s="65">
        <f t="shared" si="5"/>
        <v>79.400000000000006</v>
      </c>
      <c r="AW6" s="65">
        <f t="shared" si="5"/>
        <v>80.400000000000006</v>
      </c>
      <c r="AX6" s="65">
        <f t="shared" si="5"/>
        <v>86.2</v>
      </c>
      <c r="AY6" s="65">
        <f t="shared" si="5"/>
        <v>85.7</v>
      </c>
      <c r="AZ6" s="65">
        <f t="shared" si="5"/>
        <v>85.9</v>
      </c>
      <c r="BA6" s="65">
        <f t="shared" si="5"/>
        <v>86</v>
      </c>
      <c r="BB6" s="65">
        <f t="shared" si="5"/>
        <v>86</v>
      </c>
      <c r="BC6" s="65" t="str">
        <f>IF(BC8="-","【-】","【"&amp;SUBSTITUTE(TEXT(BC8,"#,##0.0"),"-","△")&amp;"】")</f>
        <v>【89.5】</v>
      </c>
      <c r="BD6" s="65">
        <f>IF(BD8="-",NA(),BD8)</f>
        <v>204.6</v>
      </c>
      <c r="BE6" s="65">
        <f t="shared" ref="BE6:BM6" si="6">IF(BE8="-",NA(),BE8)</f>
        <v>208.9</v>
      </c>
      <c r="BF6" s="65">
        <f t="shared" si="6"/>
        <v>198.5</v>
      </c>
      <c r="BG6" s="65">
        <f t="shared" si="6"/>
        <v>191.3</v>
      </c>
      <c r="BH6" s="65">
        <f t="shared" si="6"/>
        <v>189.6</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84.8</v>
      </c>
      <c r="BP6" s="65">
        <f t="shared" ref="BP6:BX6" si="7">IF(BP8="-",NA(),BP8)</f>
        <v>84.3</v>
      </c>
      <c r="BQ6" s="65">
        <f t="shared" si="7"/>
        <v>89.1</v>
      </c>
      <c r="BR6" s="65">
        <f t="shared" si="7"/>
        <v>88.6</v>
      </c>
      <c r="BS6" s="65">
        <f t="shared" si="7"/>
        <v>87.9</v>
      </c>
      <c r="BT6" s="65">
        <f t="shared" si="7"/>
        <v>69.8</v>
      </c>
      <c r="BU6" s="65">
        <f t="shared" si="7"/>
        <v>71.2</v>
      </c>
      <c r="BV6" s="65">
        <f t="shared" si="7"/>
        <v>73</v>
      </c>
      <c r="BW6" s="65">
        <f t="shared" si="7"/>
        <v>72.099999999999994</v>
      </c>
      <c r="BX6" s="65">
        <f t="shared" si="7"/>
        <v>72.900000000000006</v>
      </c>
      <c r="BY6" s="65" t="str">
        <f>IF(BY8="-","【-】","【"&amp;SUBSTITUTE(TEXT(BY8,"#,##0.0"),"-","△")&amp;"】")</f>
        <v>【74.7】</v>
      </c>
      <c r="BZ6" s="66">
        <f>IF(BZ8="-",NA(),BZ8)</f>
        <v>31591</v>
      </c>
      <c r="CA6" s="66">
        <f t="shared" ref="CA6:CI6" si="8">IF(CA8="-",NA(),CA8)</f>
        <v>32752</v>
      </c>
      <c r="CB6" s="66">
        <f t="shared" si="8"/>
        <v>32612</v>
      </c>
      <c r="CC6" s="66">
        <f t="shared" si="8"/>
        <v>34180</v>
      </c>
      <c r="CD6" s="66">
        <f t="shared" si="8"/>
        <v>34392</v>
      </c>
      <c r="CE6" s="66">
        <f t="shared" si="8"/>
        <v>45085</v>
      </c>
      <c r="CF6" s="66">
        <f t="shared" si="8"/>
        <v>44825</v>
      </c>
      <c r="CG6" s="66">
        <f t="shared" si="8"/>
        <v>45494</v>
      </c>
      <c r="CH6" s="66">
        <f t="shared" si="8"/>
        <v>47924</v>
      </c>
      <c r="CI6" s="66">
        <f t="shared" si="8"/>
        <v>48807</v>
      </c>
      <c r="CJ6" s="65" t="str">
        <f>IF(CJ8="-","【-】","【"&amp;SUBSTITUTE(TEXT(CJ8,"#,##0"),"-","△")&amp;"】")</f>
        <v>【53,621】</v>
      </c>
      <c r="CK6" s="66">
        <f>IF(CK8="-",NA(),CK8)</f>
        <v>10288</v>
      </c>
      <c r="CL6" s="66">
        <f t="shared" ref="CL6:CT6" si="9">IF(CL8="-",NA(),CL8)</f>
        <v>9931</v>
      </c>
      <c r="CM6" s="66">
        <f t="shared" si="9"/>
        <v>10463</v>
      </c>
      <c r="CN6" s="66">
        <f t="shared" si="9"/>
        <v>10565</v>
      </c>
      <c r="CO6" s="66">
        <f t="shared" si="9"/>
        <v>10884</v>
      </c>
      <c r="CP6" s="66">
        <f t="shared" si="9"/>
        <v>11881</v>
      </c>
      <c r="CQ6" s="66">
        <f t="shared" si="9"/>
        <v>12023</v>
      </c>
      <c r="CR6" s="66">
        <f t="shared" si="9"/>
        <v>12309</v>
      </c>
      <c r="CS6" s="66">
        <f t="shared" si="9"/>
        <v>12502</v>
      </c>
      <c r="CT6" s="66">
        <f t="shared" si="9"/>
        <v>12970</v>
      </c>
      <c r="CU6" s="65" t="str">
        <f>IF(CU8="-","【-】","【"&amp;SUBSTITUTE(TEXT(CU8,"#,##0"),"-","△")&amp;"】")</f>
        <v>【15,586】</v>
      </c>
      <c r="CV6" s="65">
        <f>IF(CV8="-",NA(),CV8)</f>
        <v>63.7</v>
      </c>
      <c r="CW6" s="65">
        <f t="shared" ref="CW6:DE6" si="10">IF(CW8="-",NA(),CW8)</f>
        <v>71.2</v>
      </c>
      <c r="CX6" s="65">
        <f t="shared" si="10"/>
        <v>66.3</v>
      </c>
      <c r="CY6" s="65">
        <f t="shared" si="10"/>
        <v>67.2</v>
      </c>
      <c r="CZ6" s="65">
        <f t="shared" si="10"/>
        <v>69.7</v>
      </c>
      <c r="DA6" s="65">
        <f t="shared" si="10"/>
        <v>58.3</v>
      </c>
      <c r="DB6" s="65">
        <f t="shared" si="10"/>
        <v>59.7</v>
      </c>
      <c r="DC6" s="65">
        <f t="shared" si="10"/>
        <v>59</v>
      </c>
      <c r="DD6" s="65">
        <f t="shared" si="10"/>
        <v>59.4</v>
      </c>
      <c r="DE6" s="65">
        <f t="shared" si="10"/>
        <v>59.9</v>
      </c>
      <c r="DF6" s="65" t="str">
        <f>IF(DF8="-","【-】","【"&amp;SUBSTITUTE(TEXT(DF8,"#,##0.0"),"-","△")&amp;"】")</f>
        <v>【54.6】</v>
      </c>
      <c r="DG6" s="65">
        <f>IF(DG8="-",NA(),DG8)</f>
        <v>18.899999999999999</v>
      </c>
      <c r="DH6" s="65">
        <f t="shared" ref="DH6:DP6" si="11">IF(DH8="-",NA(),DH8)</f>
        <v>18.3</v>
      </c>
      <c r="DI6" s="65">
        <f t="shared" si="11"/>
        <v>17.899999999999999</v>
      </c>
      <c r="DJ6" s="65">
        <f t="shared" si="11"/>
        <v>17.2</v>
      </c>
      <c r="DK6" s="65">
        <f t="shared" si="11"/>
        <v>17.100000000000001</v>
      </c>
      <c r="DL6" s="65">
        <f t="shared" si="11"/>
        <v>22</v>
      </c>
      <c r="DM6" s="65">
        <f t="shared" si="11"/>
        <v>20.9</v>
      </c>
      <c r="DN6" s="65">
        <f t="shared" si="11"/>
        <v>20.7</v>
      </c>
      <c r="DO6" s="65">
        <f t="shared" si="11"/>
        <v>20.6</v>
      </c>
      <c r="DP6" s="65">
        <f t="shared" si="11"/>
        <v>20.5</v>
      </c>
      <c r="DQ6" s="65" t="str">
        <f>IF(DQ8="-","【-】","【"&amp;SUBSTITUTE(TEXT(DQ8,"#,##0.0"),"-","△")&amp;"】")</f>
        <v>【25.0】</v>
      </c>
      <c r="DR6" s="65">
        <f>IF(DR8="-",NA(),DR8)</f>
        <v>20</v>
      </c>
      <c r="DS6" s="65">
        <f t="shared" ref="DS6:EA6" si="12">IF(DS8="-",NA(),DS8)</f>
        <v>24.4</v>
      </c>
      <c r="DT6" s="65">
        <f t="shared" si="12"/>
        <v>29.9</v>
      </c>
      <c r="DU6" s="65">
        <f t="shared" si="12"/>
        <v>35</v>
      </c>
      <c r="DV6" s="65">
        <f t="shared" si="12"/>
        <v>38.5</v>
      </c>
      <c r="DW6" s="65">
        <f t="shared" si="12"/>
        <v>48.1</v>
      </c>
      <c r="DX6" s="65">
        <f t="shared" si="12"/>
        <v>44.7</v>
      </c>
      <c r="DY6" s="65">
        <f t="shared" si="12"/>
        <v>46.9</v>
      </c>
      <c r="DZ6" s="65">
        <f t="shared" si="12"/>
        <v>48.6</v>
      </c>
      <c r="EA6" s="65">
        <f t="shared" si="12"/>
        <v>50.8</v>
      </c>
      <c r="EB6" s="65" t="str">
        <f>IF(EB8="-","【-】","【"&amp;SUBSTITUTE(TEXT(EB8,"#,##0.0"),"-","△")&amp;"】")</f>
        <v>【53.5】</v>
      </c>
      <c r="EC6" s="65">
        <f>IF(EC8="-",NA(),EC8)</f>
        <v>49.9</v>
      </c>
      <c r="ED6" s="65">
        <f t="shared" ref="ED6:EL6" si="13">IF(ED8="-",NA(),ED8)</f>
        <v>57.6</v>
      </c>
      <c r="EE6" s="65">
        <f t="shared" si="13"/>
        <v>68.599999999999994</v>
      </c>
      <c r="EF6" s="65">
        <f t="shared" si="13"/>
        <v>78.400000000000006</v>
      </c>
      <c r="EG6" s="65">
        <f t="shared" si="13"/>
        <v>84.4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41581326</v>
      </c>
      <c r="EO6" s="66">
        <f t="shared" ref="EO6:EW6" si="14">IF(EO8="-",NA(),EO8)</f>
        <v>42138963</v>
      </c>
      <c r="EP6" s="66">
        <f t="shared" si="14"/>
        <v>42331900</v>
      </c>
      <c r="EQ6" s="66">
        <f t="shared" si="14"/>
        <v>42498604</v>
      </c>
      <c r="ER6" s="66">
        <f t="shared" si="14"/>
        <v>42886048</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155</v>
      </c>
      <c r="B7" s="63">
        <f t="shared" ref="B7:AG7" si="15">B8</f>
        <v>2019</v>
      </c>
      <c r="C7" s="63">
        <f t="shared" si="15"/>
        <v>390003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23</v>
      </c>
      <c r="R7" s="63" t="str">
        <f t="shared" si="15"/>
        <v>対象</v>
      </c>
      <c r="S7" s="63" t="str">
        <f t="shared" si="15"/>
        <v>透 訓</v>
      </c>
      <c r="T7" s="63" t="str">
        <f t="shared" si="15"/>
        <v>救 臨 へ 災 輪</v>
      </c>
      <c r="U7" s="64">
        <f>U8</f>
        <v>709230</v>
      </c>
      <c r="V7" s="64">
        <f>V8</f>
        <v>20771</v>
      </c>
      <c r="W7" s="63" t="str">
        <f>W8</f>
        <v>非該当</v>
      </c>
      <c r="X7" s="63" t="str">
        <f t="shared" si="15"/>
        <v>７：１</v>
      </c>
      <c r="Y7" s="64">
        <f t="shared" si="15"/>
        <v>175</v>
      </c>
      <c r="Z7" s="64" t="str">
        <f t="shared" si="15"/>
        <v>-</v>
      </c>
      <c r="AA7" s="64">
        <f t="shared" si="15"/>
        <v>5</v>
      </c>
      <c r="AB7" s="64">
        <f t="shared" si="15"/>
        <v>90</v>
      </c>
      <c r="AC7" s="64" t="str">
        <f t="shared" si="15"/>
        <v>-</v>
      </c>
      <c r="AD7" s="64">
        <f t="shared" si="15"/>
        <v>270</v>
      </c>
      <c r="AE7" s="64">
        <f t="shared" si="15"/>
        <v>175</v>
      </c>
      <c r="AF7" s="64" t="str">
        <f t="shared" si="15"/>
        <v>-</v>
      </c>
      <c r="AG7" s="64">
        <f t="shared" si="15"/>
        <v>175</v>
      </c>
      <c r="AH7" s="65">
        <f>AH8</f>
        <v>101.1</v>
      </c>
      <c r="AI7" s="65">
        <f t="shared" ref="AI7:AQ7" si="16">AI8</f>
        <v>97.4</v>
      </c>
      <c r="AJ7" s="65">
        <f t="shared" si="16"/>
        <v>100.9</v>
      </c>
      <c r="AK7" s="65">
        <f t="shared" si="16"/>
        <v>100.2</v>
      </c>
      <c r="AL7" s="65">
        <f t="shared" si="16"/>
        <v>100.5</v>
      </c>
      <c r="AM7" s="65">
        <f t="shared" si="16"/>
        <v>96.6</v>
      </c>
      <c r="AN7" s="65">
        <f t="shared" si="16"/>
        <v>96.2</v>
      </c>
      <c r="AO7" s="65">
        <f t="shared" si="16"/>
        <v>97.2</v>
      </c>
      <c r="AP7" s="65">
        <f t="shared" si="16"/>
        <v>97.5</v>
      </c>
      <c r="AQ7" s="65">
        <f t="shared" si="16"/>
        <v>96.9</v>
      </c>
      <c r="AR7" s="65"/>
      <c r="AS7" s="65">
        <f>AS8</f>
        <v>80.3</v>
      </c>
      <c r="AT7" s="65">
        <f t="shared" ref="AT7:BB7" si="17">AT8</f>
        <v>75.8</v>
      </c>
      <c r="AU7" s="65">
        <f t="shared" si="17"/>
        <v>79.400000000000006</v>
      </c>
      <c r="AV7" s="65">
        <f t="shared" si="17"/>
        <v>79.400000000000006</v>
      </c>
      <c r="AW7" s="65">
        <f t="shared" si="17"/>
        <v>80.400000000000006</v>
      </c>
      <c r="AX7" s="65">
        <f t="shared" si="17"/>
        <v>86.2</v>
      </c>
      <c r="AY7" s="65">
        <f t="shared" si="17"/>
        <v>85.7</v>
      </c>
      <c r="AZ7" s="65">
        <f t="shared" si="17"/>
        <v>85.9</v>
      </c>
      <c r="BA7" s="65">
        <f t="shared" si="17"/>
        <v>86</v>
      </c>
      <c r="BB7" s="65">
        <f t="shared" si="17"/>
        <v>86</v>
      </c>
      <c r="BC7" s="65"/>
      <c r="BD7" s="65">
        <f>BD8</f>
        <v>204.6</v>
      </c>
      <c r="BE7" s="65">
        <f t="shared" ref="BE7:BM7" si="18">BE8</f>
        <v>208.9</v>
      </c>
      <c r="BF7" s="65">
        <f t="shared" si="18"/>
        <v>198.5</v>
      </c>
      <c r="BG7" s="65">
        <f t="shared" si="18"/>
        <v>191.3</v>
      </c>
      <c r="BH7" s="65">
        <f t="shared" si="18"/>
        <v>189.6</v>
      </c>
      <c r="BI7" s="65">
        <f t="shared" si="18"/>
        <v>81.599999999999994</v>
      </c>
      <c r="BJ7" s="65">
        <f t="shared" si="18"/>
        <v>84.7</v>
      </c>
      <c r="BK7" s="65">
        <f t="shared" si="18"/>
        <v>86.8</v>
      </c>
      <c r="BL7" s="65">
        <f t="shared" si="18"/>
        <v>90.8</v>
      </c>
      <c r="BM7" s="65">
        <f t="shared" si="18"/>
        <v>81.900000000000006</v>
      </c>
      <c r="BN7" s="65"/>
      <c r="BO7" s="65">
        <f>BO8</f>
        <v>84.8</v>
      </c>
      <c r="BP7" s="65">
        <f t="shared" ref="BP7:BX7" si="19">BP8</f>
        <v>84.3</v>
      </c>
      <c r="BQ7" s="65">
        <f t="shared" si="19"/>
        <v>89.1</v>
      </c>
      <c r="BR7" s="65">
        <f t="shared" si="19"/>
        <v>88.6</v>
      </c>
      <c r="BS7" s="65">
        <f t="shared" si="19"/>
        <v>87.9</v>
      </c>
      <c r="BT7" s="65">
        <f t="shared" si="19"/>
        <v>69.8</v>
      </c>
      <c r="BU7" s="65">
        <f t="shared" si="19"/>
        <v>71.2</v>
      </c>
      <c r="BV7" s="65">
        <f t="shared" si="19"/>
        <v>73</v>
      </c>
      <c r="BW7" s="65">
        <f t="shared" si="19"/>
        <v>72.099999999999994</v>
      </c>
      <c r="BX7" s="65">
        <f t="shared" si="19"/>
        <v>72.900000000000006</v>
      </c>
      <c r="BY7" s="65"/>
      <c r="BZ7" s="66">
        <f>BZ8</f>
        <v>31591</v>
      </c>
      <c r="CA7" s="66">
        <f t="shared" ref="CA7:CI7" si="20">CA8</f>
        <v>32752</v>
      </c>
      <c r="CB7" s="66">
        <f t="shared" si="20"/>
        <v>32612</v>
      </c>
      <c r="CC7" s="66">
        <f t="shared" si="20"/>
        <v>34180</v>
      </c>
      <c r="CD7" s="66">
        <f t="shared" si="20"/>
        <v>34392</v>
      </c>
      <c r="CE7" s="66">
        <f t="shared" si="20"/>
        <v>45085</v>
      </c>
      <c r="CF7" s="66">
        <f t="shared" si="20"/>
        <v>44825</v>
      </c>
      <c r="CG7" s="66">
        <f t="shared" si="20"/>
        <v>45494</v>
      </c>
      <c r="CH7" s="66">
        <f t="shared" si="20"/>
        <v>47924</v>
      </c>
      <c r="CI7" s="66">
        <f t="shared" si="20"/>
        <v>48807</v>
      </c>
      <c r="CJ7" s="65"/>
      <c r="CK7" s="66">
        <f>CK8</f>
        <v>10288</v>
      </c>
      <c r="CL7" s="66">
        <f t="shared" ref="CL7:CT7" si="21">CL8</f>
        <v>9931</v>
      </c>
      <c r="CM7" s="66">
        <f t="shared" si="21"/>
        <v>10463</v>
      </c>
      <c r="CN7" s="66">
        <f t="shared" si="21"/>
        <v>10565</v>
      </c>
      <c r="CO7" s="66">
        <f t="shared" si="21"/>
        <v>10884</v>
      </c>
      <c r="CP7" s="66">
        <f t="shared" si="21"/>
        <v>11881</v>
      </c>
      <c r="CQ7" s="66">
        <f t="shared" si="21"/>
        <v>12023</v>
      </c>
      <c r="CR7" s="66">
        <f t="shared" si="21"/>
        <v>12309</v>
      </c>
      <c r="CS7" s="66">
        <f t="shared" si="21"/>
        <v>12502</v>
      </c>
      <c r="CT7" s="66">
        <f t="shared" si="21"/>
        <v>12970</v>
      </c>
      <c r="CU7" s="65"/>
      <c r="CV7" s="65">
        <f>CV8</f>
        <v>63.7</v>
      </c>
      <c r="CW7" s="65">
        <f t="shared" ref="CW7:DE7" si="22">CW8</f>
        <v>71.2</v>
      </c>
      <c r="CX7" s="65">
        <f t="shared" si="22"/>
        <v>66.3</v>
      </c>
      <c r="CY7" s="65">
        <f t="shared" si="22"/>
        <v>67.2</v>
      </c>
      <c r="CZ7" s="65">
        <f t="shared" si="22"/>
        <v>69.7</v>
      </c>
      <c r="DA7" s="65">
        <f t="shared" si="22"/>
        <v>58.3</v>
      </c>
      <c r="DB7" s="65">
        <f t="shared" si="22"/>
        <v>59.7</v>
      </c>
      <c r="DC7" s="65">
        <f t="shared" si="22"/>
        <v>59</v>
      </c>
      <c r="DD7" s="65">
        <f t="shared" si="22"/>
        <v>59.4</v>
      </c>
      <c r="DE7" s="65">
        <f t="shared" si="22"/>
        <v>59.9</v>
      </c>
      <c r="DF7" s="65"/>
      <c r="DG7" s="65">
        <f>DG8</f>
        <v>18.899999999999999</v>
      </c>
      <c r="DH7" s="65">
        <f t="shared" ref="DH7:DP7" si="23">DH8</f>
        <v>18.3</v>
      </c>
      <c r="DI7" s="65">
        <f t="shared" si="23"/>
        <v>17.899999999999999</v>
      </c>
      <c r="DJ7" s="65">
        <f t="shared" si="23"/>
        <v>17.2</v>
      </c>
      <c r="DK7" s="65">
        <f t="shared" si="23"/>
        <v>17.100000000000001</v>
      </c>
      <c r="DL7" s="65">
        <f t="shared" si="23"/>
        <v>22</v>
      </c>
      <c r="DM7" s="65">
        <f t="shared" si="23"/>
        <v>20.9</v>
      </c>
      <c r="DN7" s="65">
        <f t="shared" si="23"/>
        <v>20.7</v>
      </c>
      <c r="DO7" s="65">
        <f t="shared" si="23"/>
        <v>20.6</v>
      </c>
      <c r="DP7" s="65">
        <f t="shared" si="23"/>
        <v>20.5</v>
      </c>
      <c r="DQ7" s="65"/>
      <c r="DR7" s="65">
        <f>DR8</f>
        <v>20</v>
      </c>
      <c r="DS7" s="65">
        <f t="shared" ref="DS7:EA7" si="24">DS8</f>
        <v>24.4</v>
      </c>
      <c r="DT7" s="65">
        <f t="shared" si="24"/>
        <v>29.9</v>
      </c>
      <c r="DU7" s="65">
        <f t="shared" si="24"/>
        <v>35</v>
      </c>
      <c r="DV7" s="65">
        <f t="shared" si="24"/>
        <v>38.5</v>
      </c>
      <c r="DW7" s="65">
        <f t="shared" si="24"/>
        <v>48.1</v>
      </c>
      <c r="DX7" s="65">
        <f t="shared" si="24"/>
        <v>44.7</v>
      </c>
      <c r="DY7" s="65">
        <f t="shared" si="24"/>
        <v>46.9</v>
      </c>
      <c r="DZ7" s="65">
        <f t="shared" si="24"/>
        <v>48.6</v>
      </c>
      <c r="EA7" s="65">
        <f t="shared" si="24"/>
        <v>50.8</v>
      </c>
      <c r="EB7" s="65"/>
      <c r="EC7" s="65">
        <f>EC8</f>
        <v>49.9</v>
      </c>
      <c r="ED7" s="65">
        <f t="shared" ref="ED7:EL7" si="25">ED8</f>
        <v>57.6</v>
      </c>
      <c r="EE7" s="65">
        <f t="shared" si="25"/>
        <v>68.599999999999994</v>
      </c>
      <c r="EF7" s="65">
        <f t="shared" si="25"/>
        <v>78.400000000000006</v>
      </c>
      <c r="EG7" s="65">
        <f t="shared" si="25"/>
        <v>84.4</v>
      </c>
      <c r="EH7" s="65">
        <f t="shared" si="25"/>
        <v>66.5</v>
      </c>
      <c r="EI7" s="65">
        <f t="shared" si="25"/>
        <v>64.2</v>
      </c>
      <c r="EJ7" s="65">
        <f t="shared" si="25"/>
        <v>67.3</v>
      </c>
      <c r="EK7" s="65">
        <f t="shared" si="25"/>
        <v>70.099999999999994</v>
      </c>
      <c r="EL7" s="65">
        <f t="shared" si="25"/>
        <v>72.599999999999994</v>
      </c>
      <c r="EM7" s="65"/>
      <c r="EN7" s="66">
        <f>EN8</f>
        <v>41581326</v>
      </c>
      <c r="EO7" s="66">
        <f t="shared" ref="EO7:EW7" si="26">EO8</f>
        <v>42138963</v>
      </c>
      <c r="EP7" s="66">
        <f t="shared" si="26"/>
        <v>42331900</v>
      </c>
      <c r="EQ7" s="66">
        <f t="shared" si="26"/>
        <v>42498604</v>
      </c>
      <c r="ER7" s="66">
        <f t="shared" si="26"/>
        <v>42886048</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390003</v>
      </c>
      <c r="D8" s="68">
        <v>46</v>
      </c>
      <c r="E8" s="68">
        <v>6</v>
      </c>
      <c r="F8" s="68">
        <v>0</v>
      </c>
      <c r="G8" s="68">
        <v>2</v>
      </c>
      <c r="H8" s="68" t="s">
        <v>156</v>
      </c>
      <c r="I8" s="68" t="s">
        <v>156</v>
      </c>
      <c r="J8" s="68" t="s">
        <v>157</v>
      </c>
      <c r="K8" s="68" t="s">
        <v>158</v>
      </c>
      <c r="L8" s="68" t="s">
        <v>159</v>
      </c>
      <c r="M8" s="68" t="s">
        <v>160</v>
      </c>
      <c r="N8" s="68" t="s">
        <v>161</v>
      </c>
      <c r="O8" s="68" t="s">
        <v>162</v>
      </c>
      <c r="P8" s="68" t="s">
        <v>163</v>
      </c>
      <c r="Q8" s="69">
        <v>23</v>
      </c>
      <c r="R8" s="68" t="s">
        <v>164</v>
      </c>
      <c r="S8" s="68" t="s">
        <v>165</v>
      </c>
      <c r="T8" s="68" t="s">
        <v>166</v>
      </c>
      <c r="U8" s="69">
        <v>709230</v>
      </c>
      <c r="V8" s="69">
        <v>20771</v>
      </c>
      <c r="W8" s="68" t="s">
        <v>167</v>
      </c>
      <c r="X8" s="70" t="s">
        <v>168</v>
      </c>
      <c r="Y8" s="69">
        <v>175</v>
      </c>
      <c r="Z8" s="69" t="s">
        <v>38</v>
      </c>
      <c r="AA8" s="69">
        <v>5</v>
      </c>
      <c r="AB8" s="69">
        <v>90</v>
      </c>
      <c r="AC8" s="69" t="s">
        <v>38</v>
      </c>
      <c r="AD8" s="69">
        <v>270</v>
      </c>
      <c r="AE8" s="69">
        <v>175</v>
      </c>
      <c r="AF8" s="69" t="s">
        <v>38</v>
      </c>
      <c r="AG8" s="69">
        <v>175</v>
      </c>
      <c r="AH8" s="71">
        <v>101.1</v>
      </c>
      <c r="AI8" s="71">
        <v>97.4</v>
      </c>
      <c r="AJ8" s="71">
        <v>100.9</v>
      </c>
      <c r="AK8" s="71">
        <v>100.2</v>
      </c>
      <c r="AL8" s="71">
        <v>100.5</v>
      </c>
      <c r="AM8" s="71">
        <v>96.6</v>
      </c>
      <c r="AN8" s="71">
        <v>96.2</v>
      </c>
      <c r="AO8" s="71">
        <v>97.2</v>
      </c>
      <c r="AP8" s="71">
        <v>97.5</v>
      </c>
      <c r="AQ8" s="71">
        <v>96.9</v>
      </c>
      <c r="AR8" s="71">
        <v>98.2</v>
      </c>
      <c r="AS8" s="71">
        <v>80.3</v>
      </c>
      <c r="AT8" s="71">
        <v>75.8</v>
      </c>
      <c r="AU8" s="71">
        <v>79.400000000000006</v>
      </c>
      <c r="AV8" s="71">
        <v>79.400000000000006</v>
      </c>
      <c r="AW8" s="71">
        <v>80.400000000000006</v>
      </c>
      <c r="AX8" s="71">
        <v>86.2</v>
      </c>
      <c r="AY8" s="71">
        <v>85.7</v>
      </c>
      <c r="AZ8" s="71">
        <v>85.9</v>
      </c>
      <c r="BA8" s="71">
        <v>86</v>
      </c>
      <c r="BB8" s="71">
        <v>86</v>
      </c>
      <c r="BC8" s="71">
        <v>89.5</v>
      </c>
      <c r="BD8" s="72">
        <v>204.6</v>
      </c>
      <c r="BE8" s="72">
        <v>208.9</v>
      </c>
      <c r="BF8" s="72">
        <v>198.5</v>
      </c>
      <c r="BG8" s="72">
        <v>191.3</v>
      </c>
      <c r="BH8" s="72">
        <v>189.6</v>
      </c>
      <c r="BI8" s="72">
        <v>81.599999999999994</v>
      </c>
      <c r="BJ8" s="72">
        <v>84.7</v>
      </c>
      <c r="BK8" s="72">
        <v>86.8</v>
      </c>
      <c r="BL8" s="72">
        <v>90.8</v>
      </c>
      <c r="BM8" s="72">
        <v>81.900000000000006</v>
      </c>
      <c r="BN8" s="72">
        <v>59.6</v>
      </c>
      <c r="BO8" s="71">
        <v>84.8</v>
      </c>
      <c r="BP8" s="71">
        <v>84.3</v>
      </c>
      <c r="BQ8" s="71">
        <v>89.1</v>
      </c>
      <c r="BR8" s="71">
        <v>88.6</v>
      </c>
      <c r="BS8" s="71">
        <v>87.9</v>
      </c>
      <c r="BT8" s="71">
        <v>69.8</v>
      </c>
      <c r="BU8" s="71">
        <v>71.2</v>
      </c>
      <c r="BV8" s="71">
        <v>73</v>
      </c>
      <c r="BW8" s="71">
        <v>72.099999999999994</v>
      </c>
      <c r="BX8" s="71">
        <v>72.900000000000006</v>
      </c>
      <c r="BY8" s="71">
        <v>74.7</v>
      </c>
      <c r="BZ8" s="72">
        <v>31591</v>
      </c>
      <c r="CA8" s="72">
        <v>32752</v>
      </c>
      <c r="CB8" s="72">
        <v>32612</v>
      </c>
      <c r="CC8" s="72">
        <v>34180</v>
      </c>
      <c r="CD8" s="72">
        <v>34392</v>
      </c>
      <c r="CE8" s="72">
        <v>45085</v>
      </c>
      <c r="CF8" s="72">
        <v>44825</v>
      </c>
      <c r="CG8" s="72">
        <v>45494</v>
      </c>
      <c r="CH8" s="72">
        <v>47924</v>
      </c>
      <c r="CI8" s="72">
        <v>48807</v>
      </c>
      <c r="CJ8" s="71">
        <v>53621</v>
      </c>
      <c r="CK8" s="72">
        <v>10288</v>
      </c>
      <c r="CL8" s="72">
        <v>9931</v>
      </c>
      <c r="CM8" s="72">
        <v>10463</v>
      </c>
      <c r="CN8" s="72">
        <v>10565</v>
      </c>
      <c r="CO8" s="72">
        <v>10884</v>
      </c>
      <c r="CP8" s="72">
        <v>11881</v>
      </c>
      <c r="CQ8" s="72">
        <v>12023</v>
      </c>
      <c r="CR8" s="72">
        <v>12309</v>
      </c>
      <c r="CS8" s="72">
        <v>12502</v>
      </c>
      <c r="CT8" s="72">
        <v>12970</v>
      </c>
      <c r="CU8" s="71">
        <v>15586</v>
      </c>
      <c r="CV8" s="72">
        <v>63.7</v>
      </c>
      <c r="CW8" s="72">
        <v>71.2</v>
      </c>
      <c r="CX8" s="72">
        <v>66.3</v>
      </c>
      <c r="CY8" s="72">
        <v>67.2</v>
      </c>
      <c r="CZ8" s="72">
        <v>69.7</v>
      </c>
      <c r="DA8" s="72">
        <v>58.3</v>
      </c>
      <c r="DB8" s="72">
        <v>59.7</v>
      </c>
      <c r="DC8" s="72">
        <v>59</v>
      </c>
      <c r="DD8" s="72">
        <v>59.4</v>
      </c>
      <c r="DE8" s="72">
        <v>59.9</v>
      </c>
      <c r="DF8" s="72">
        <v>54.6</v>
      </c>
      <c r="DG8" s="72">
        <v>18.899999999999999</v>
      </c>
      <c r="DH8" s="72">
        <v>18.3</v>
      </c>
      <c r="DI8" s="72">
        <v>17.899999999999999</v>
      </c>
      <c r="DJ8" s="72">
        <v>17.2</v>
      </c>
      <c r="DK8" s="72">
        <v>17.100000000000001</v>
      </c>
      <c r="DL8" s="72">
        <v>22</v>
      </c>
      <c r="DM8" s="72">
        <v>20.9</v>
      </c>
      <c r="DN8" s="72">
        <v>20.7</v>
      </c>
      <c r="DO8" s="72">
        <v>20.6</v>
      </c>
      <c r="DP8" s="72">
        <v>20.5</v>
      </c>
      <c r="DQ8" s="72">
        <v>25</v>
      </c>
      <c r="DR8" s="71">
        <v>20</v>
      </c>
      <c r="DS8" s="71">
        <v>24.4</v>
      </c>
      <c r="DT8" s="71">
        <v>29.9</v>
      </c>
      <c r="DU8" s="71">
        <v>35</v>
      </c>
      <c r="DV8" s="71">
        <v>38.5</v>
      </c>
      <c r="DW8" s="71">
        <v>48.1</v>
      </c>
      <c r="DX8" s="71">
        <v>44.7</v>
      </c>
      <c r="DY8" s="71">
        <v>46.9</v>
      </c>
      <c r="DZ8" s="71">
        <v>48.6</v>
      </c>
      <c r="EA8" s="71">
        <v>50.8</v>
      </c>
      <c r="EB8" s="71">
        <v>53.5</v>
      </c>
      <c r="EC8" s="71">
        <v>49.9</v>
      </c>
      <c r="ED8" s="71">
        <v>57.6</v>
      </c>
      <c r="EE8" s="71">
        <v>68.599999999999994</v>
      </c>
      <c r="EF8" s="71">
        <v>78.400000000000006</v>
      </c>
      <c r="EG8" s="71">
        <v>84.4</v>
      </c>
      <c r="EH8" s="71">
        <v>66.5</v>
      </c>
      <c r="EI8" s="71">
        <v>64.2</v>
      </c>
      <c r="EJ8" s="71">
        <v>67.3</v>
      </c>
      <c r="EK8" s="71">
        <v>70.099999999999994</v>
      </c>
      <c r="EL8" s="71">
        <v>72.599999999999994</v>
      </c>
      <c r="EM8" s="71">
        <v>70</v>
      </c>
      <c r="EN8" s="72">
        <v>41581326</v>
      </c>
      <c r="EO8" s="72">
        <v>42138963</v>
      </c>
      <c r="EP8" s="72">
        <v>42331900</v>
      </c>
      <c r="EQ8" s="72">
        <v>42498604</v>
      </c>
      <c r="ER8" s="72">
        <v>42886048</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cp:lastPrinted>2021-01-21T01:46:52Z</cp:lastPrinted>
  <dcterms:created xsi:type="dcterms:W3CDTF">2020-12-15T03:57:54Z</dcterms:created>
  <dcterms:modified xsi:type="dcterms:W3CDTF">2021-01-21T01:53:28Z</dcterms:modified>
  <cp:category/>
</cp:coreProperties>
</file>