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gtx2000\経営課\経営班、戦略推進班（2020）\29財政課（公営企業関連照会等）\210113経営比較分析表の分析等について\03 提出\"/>
    </mc:Choice>
  </mc:AlternateContent>
  <workbookProtection workbookAlgorithmName="SHA-512" workbookHashValue="QU/ngQbYHIUm02bFkNCZsXkHx7DnOHds67rGEtRr9TcMHYI4VVUAhiHyy4KXoMSG708Q1YLNJ+QFDR4v8hCtqQ==" workbookSaltValue="CVp1O8lWZwK/GURGSfQhUw=="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ME12" i="5" s="1"/>
  <c r="LZ8" i="5"/>
  <c r="LQ8" i="5"/>
  <c r="LP8" i="5"/>
  <c r="LG8" i="5"/>
  <c r="LI12" i="5" s="1"/>
  <c r="LF8" i="5"/>
  <c r="KW8" i="5"/>
  <c r="KV8" i="5"/>
  <c r="KU8" i="5"/>
  <c r="KL8" i="5"/>
  <c r="KK8" i="5"/>
  <c r="KB8" i="5"/>
  <c r="KC12" i="5" s="1"/>
  <c r="KA8" i="5"/>
  <c r="JR8" i="5"/>
  <c r="JT12" i="5" s="1"/>
  <c r="JQ8" i="5"/>
  <c r="JH8" i="5"/>
  <c r="JG8" i="5"/>
  <c r="IX8" i="5"/>
  <c r="IW8" i="5"/>
  <c r="IV8" i="5"/>
  <c r="IM8" i="5"/>
  <c r="IN12" i="5" s="1"/>
  <c r="IL8" i="5"/>
  <c r="IC8" i="5"/>
  <c r="IB8" i="5"/>
  <c r="HS8" i="5"/>
  <c r="HW12" i="5" s="1"/>
  <c r="HR8" i="5"/>
  <c r="HI8" i="5"/>
  <c r="HH8" i="5"/>
  <c r="GY8" i="5"/>
  <c r="HC12" i="5" s="1"/>
  <c r="GX8" i="5"/>
  <c r="GW8" i="5"/>
  <c r="GM8" i="5"/>
  <c r="GD8" i="5"/>
  <c r="GH12" i="5" s="1"/>
  <c r="GC8" i="5"/>
  <c r="FT8" i="5"/>
  <c r="FW12" i="5" s="1"/>
  <c r="FS8" i="5"/>
  <c r="FJ8" i="5"/>
  <c r="FL12" i="5" s="1"/>
  <c r="FI8" i="5"/>
  <c r="EZ8" i="5"/>
  <c r="FA12" i="5" s="1"/>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LH16" i="5" l="1"/>
  <c r="JS16" i="5"/>
  <c r="ID16" i="5"/>
  <c r="GO16" i="5"/>
  <c r="FA16" i="5"/>
  <c r="DL16" i="5"/>
  <c r="BV16" i="5"/>
  <c r="ML16" i="5"/>
  <c r="KX16" i="5"/>
  <c r="JI16" i="5"/>
  <c r="HT16" i="5"/>
  <c r="GE16" i="5"/>
  <c r="EP16" i="5"/>
  <c r="DB16" i="5"/>
  <c r="BK16" i="5"/>
  <c r="LR16" i="5"/>
  <c r="KC16" i="5"/>
  <c r="IN16" i="5"/>
  <c r="GZ16" i="5"/>
  <c r="FK16" i="5"/>
  <c r="DV16" i="5"/>
  <c r="CG16" i="5"/>
  <c r="HJ16" i="5"/>
  <c r="AZ16" i="5"/>
  <c r="LR10" i="5"/>
  <c r="KC10" i="5"/>
  <c r="IN10" i="5"/>
  <c r="GZ10" i="5"/>
  <c r="FK10" i="5"/>
  <c r="DV10" i="5"/>
  <c r="CG10" i="5"/>
  <c r="H11" i="4"/>
  <c r="MB16" i="5"/>
  <c r="FU16" i="5"/>
  <c r="LH10" i="5"/>
  <c r="JS10" i="5"/>
  <c r="ID10" i="5"/>
  <c r="GO10" i="5"/>
  <c r="FA10" i="5"/>
  <c r="DL10" i="5"/>
  <c r="BV10" i="5"/>
  <c r="KM16" i="5"/>
  <c r="EF16" i="5"/>
  <c r="ML10" i="5"/>
  <c r="KX10" i="5"/>
  <c r="JI10" i="5"/>
  <c r="HT10" i="5"/>
  <c r="GE10" i="5"/>
  <c r="EP10" i="5"/>
  <c r="DB10" i="5"/>
  <c r="BK10" i="5"/>
  <c r="IY16" i="5"/>
  <c r="CQ16" i="5"/>
  <c r="MB10" i="5"/>
  <c r="KM10" i="5"/>
  <c r="IY10" i="5"/>
  <c r="HJ10" i="5"/>
  <c r="FU10" i="5"/>
  <c r="EF10" i="5"/>
  <c r="CQ10" i="5"/>
  <c r="AZ10" i="5"/>
  <c r="GP18" i="5"/>
  <c r="GO18" i="5"/>
  <c r="GR18" i="5"/>
  <c r="GN18" i="5"/>
  <c r="GQ18" i="5"/>
  <c r="GP12" i="5"/>
  <c r="GO12" i="5"/>
  <c r="GR12" i="5"/>
  <c r="GN12" i="5"/>
  <c r="GQ12" i="5"/>
  <c r="HM18" i="5"/>
  <c r="HI18" i="5"/>
  <c r="HK12" i="5"/>
  <c r="HL18" i="5"/>
  <c r="HK18" i="5"/>
  <c r="HJ18" i="5"/>
  <c r="IE18" i="5"/>
  <c r="IG12" i="5"/>
  <c r="IC12" i="5"/>
  <c r="ID18" i="5"/>
  <c r="IG18" i="5"/>
  <c r="IC18" i="5"/>
  <c r="IF18" i="5"/>
  <c r="ID12" i="5"/>
  <c r="KZ18" i="5"/>
  <c r="KX12" i="5"/>
  <c r="KY18" i="5"/>
  <c r="LA12" i="5"/>
  <c r="KW12" i="5"/>
  <c r="KX18" i="5"/>
  <c r="LA18" i="5"/>
  <c r="KW18" i="5"/>
  <c r="KY12" i="5"/>
  <c r="LR18" i="5"/>
  <c r="LT12" i="5"/>
  <c r="LU18" i="5"/>
  <c r="LQ18" i="5"/>
  <c r="LS12" i="5"/>
  <c r="LT18" i="5"/>
  <c r="LS18" i="5"/>
  <c r="LU12" i="5"/>
  <c r="LQ12" i="5"/>
  <c r="MN18" i="5"/>
  <c r="ML12" i="5"/>
  <c r="MM18" i="5"/>
  <c r="MO12" i="5"/>
  <c r="MK12" i="5"/>
  <c r="ML18" i="5"/>
  <c r="MO18" i="5"/>
  <c r="MK18" i="5"/>
  <c r="MM12" i="5"/>
  <c r="D10" i="5"/>
  <c r="FC12" i="5"/>
  <c r="FU12" i="5"/>
  <c r="GD12" i="5"/>
  <c r="HA12" i="5"/>
  <c r="HL12" i="5"/>
  <c r="HV12" i="5"/>
  <c r="KZ12" i="5"/>
  <c r="FK18" i="5"/>
  <c r="FN18" i="5"/>
  <c r="FJ18" i="5"/>
  <c r="FM18" i="5"/>
  <c r="FL18" i="5"/>
  <c r="GG18" i="5"/>
  <c r="GF18" i="5"/>
  <c r="GE18" i="5"/>
  <c r="GH18" i="5"/>
  <c r="GD18" i="5"/>
  <c r="JB18" i="5"/>
  <c r="IX18" i="5"/>
  <c r="IZ12" i="5"/>
  <c r="JA18" i="5"/>
  <c r="IY12" i="5"/>
  <c r="IZ18" i="5"/>
  <c r="IY18" i="5"/>
  <c r="JA12" i="5"/>
  <c r="JT18" i="5"/>
  <c r="JV12" i="5"/>
  <c r="JR12" i="5"/>
  <c r="JS18" i="5"/>
  <c r="JU12" i="5"/>
  <c r="JV18" i="5"/>
  <c r="JR18" i="5"/>
  <c r="JU18" i="5"/>
  <c r="JS12" i="5"/>
  <c r="KP18" i="5"/>
  <c r="KL18" i="5"/>
  <c r="KN12" i="5"/>
  <c r="KO18" i="5"/>
  <c r="KM12" i="5"/>
  <c r="KN18" i="5"/>
  <c r="KM18" i="5"/>
  <c r="KO12" i="5"/>
  <c r="E10" i="5"/>
  <c r="EZ12" i="5"/>
  <c r="FD12" i="5"/>
  <c r="FM12" i="5"/>
  <c r="FV12" i="5"/>
  <c r="GE12" i="5"/>
  <c r="HM12" i="5"/>
  <c r="IX12" i="5"/>
  <c r="MN12" i="5"/>
  <c r="GZ18" i="5"/>
  <c r="HB12" i="5"/>
  <c r="HC18" i="5"/>
  <c r="GY18" i="5"/>
  <c r="HB18" i="5"/>
  <c r="HA18" i="5"/>
  <c r="HV18" i="5"/>
  <c r="HT12" i="5"/>
  <c r="HU18" i="5"/>
  <c r="HT18" i="5"/>
  <c r="HW18" i="5"/>
  <c r="HS18" i="5"/>
  <c r="IN18" i="5"/>
  <c r="IP12" i="5"/>
  <c r="IQ18" i="5"/>
  <c r="IM18" i="5"/>
  <c r="IO12" i="5"/>
  <c r="IP18" i="5"/>
  <c r="IO18" i="5"/>
  <c r="IQ12" i="5"/>
  <c r="IM12" i="5"/>
  <c r="LI18" i="5"/>
  <c r="LK12" i="5"/>
  <c r="LG12" i="5"/>
  <c r="LH18" i="5"/>
  <c r="LJ12" i="5"/>
  <c r="LK18" i="5"/>
  <c r="LG18" i="5"/>
  <c r="LJ18" i="5"/>
  <c r="LH12" i="5"/>
  <c r="ME18" i="5"/>
  <c r="MA18" i="5"/>
  <c r="MC12" i="5"/>
  <c r="MD18" i="5"/>
  <c r="MB12" i="5"/>
  <c r="MC18" i="5"/>
  <c r="MB18" i="5"/>
  <c r="MD12" i="5"/>
  <c r="B10" i="5"/>
  <c r="F10" i="5"/>
  <c r="FJ12" i="5"/>
  <c r="FN12" i="5"/>
  <c r="GF12" i="5"/>
  <c r="GY12" i="5"/>
  <c r="HI12" i="5"/>
  <c r="HS12" i="5"/>
  <c r="IE12" i="5"/>
  <c r="JB12" i="5"/>
  <c r="KL12" i="5"/>
  <c r="LR12" i="5"/>
  <c r="FB18" i="5"/>
  <c r="FA18" i="5"/>
  <c r="FD18" i="5"/>
  <c r="EZ18" i="5"/>
  <c r="FC18" i="5"/>
  <c r="FX18" i="5"/>
  <c r="FT18" i="5"/>
  <c r="FW18" i="5"/>
  <c r="FV18" i="5"/>
  <c r="FU18" i="5"/>
  <c r="JK18" i="5"/>
  <c r="JI12" i="5"/>
  <c r="JJ18" i="5"/>
  <c r="JL12" i="5"/>
  <c r="JH12" i="5"/>
  <c r="JI18" i="5"/>
  <c r="JL18" i="5"/>
  <c r="JH18" i="5"/>
  <c r="JJ12" i="5"/>
  <c r="KC18" i="5"/>
  <c r="KE12" i="5"/>
  <c r="KF18" i="5"/>
  <c r="KB18" i="5"/>
  <c r="KD12" i="5"/>
  <c r="KE18" i="5"/>
  <c r="KD18" i="5"/>
  <c r="KF12" i="5"/>
  <c r="KB12" i="5"/>
  <c r="FB12" i="5"/>
  <c r="FK12" i="5"/>
  <c r="FT12" i="5"/>
  <c r="FX12" i="5"/>
  <c r="GG12" i="5"/>
  <c r="GZ12" i="5"/>
  <c r="HJ12" i="5"/>
  <c r="HU12" i="5"/>
  <c r="IF12" i="5"/>
  <c r="JK12" i="5"/>
  <c r="KP12" i="5"/>
  <c r="MA12" i="5"/>
  <c r="LU16" i="5" l="1"/>
  <c r="KF16" i="5"/>
  <c r="IQ16" i="5"/>
  <c r="HC16" i="5"/>
  <c r="FN16" i="5"/>
  <c r="DY16" i="5"/>
  <c r="CJ16" i="5"/>
  <c r="LK16" i="5"/>
  <c r="JV16" i="5"/>
  <c r="IG16" i="5"/>
  <c r="GR16" i="5"/>
  <c r="FD16" i="5"/>
  <c r="DO16" i="5"/>
  <c r="BY16" i="5"/>
  <c r="ME16" i="5"/>
  <c r="KP16" i="5"/>
  <c r="JB16" i="5"/>
  <c r="HM16" i="5"/>
  <c r="FX16" i="5"/>
  <c r="EI16" i="5"/>
  <c r="CT16" i="5"/>
  <c r="BC16" i="5"/>
  <c r="LA16" i="5"/>
  <c r="ES16" i="5"/>
  <c r="ME10" i="5"/>
  <c r="KP10" i="5"/>
  <c r="JB10" i="5"/>
  <c r="HM10" i="5"/>
  <c r="FX10" i="5"/>
  <c r="EI10" i="5"/>
  <c r="CT10" i="5"/>
  <c r="BC10" i="5"/>
  <c r="N11" i="4"/>
  <c r="JL16" i="5"/>
  <c r="DE16" i="5"/>
  <c r="LU10" i="5"/>
  <c r="KF10" i="5"/>
  <c r="IQ10" i="5"/>
  <c r="HC10" i="5"/>
  <c r="FN10" i="5"/>
  <c r="DY10" i="5"/>
  <c r="CJ10" i="5"/>
  <c r="HW16" i="5"/>
  <c r="BN16" i="5"/>
  <c r="LK10" i="5"/>
  <c r="JV10" i="5"/>
  <c r="IG10" i="5"/>
  <c r="GR10" i="5"/>
  <c r="FD10" i="5"/>
  <c r="DO10" i="5"/>
  <c r="BY10" i="5"/>
  <c r="MO16" i="5"/>
  <c r="GH16" i="5"/>
  <c r="MO10" i="5"/>
  <c r="LA10" i="5"/>
  <c r="JL10" i="5"/>
  <c r="HW10" i="5"/>
  <c r="GH10" i="5"/>
  <c r="ES10" i="5"/>
  <c r="DE10" i="5"/>
  <c r="BN10" i="5"/>
  <c r="MD16" i="5"/>
  <c r="KO16" i="5"/>
  <c r="JA16" i="5"/>
  <c r="HL16" i="5"/>
  <c r="FW16" i="5"/>
  <c r="EH16" i="5"/>
  <c r="CS16" i="5"/>
  <c r="BB16" i="5"/>
  <c r="LT16" i="5"/>
  <c r="KE16" i="5"/>
  <c r="IP16" i="5"/>
  <c r="HB16" i="5"/>
  <c r="FM16" i="5"/>
  <c r="DX16" i="5"/>
  <c r="CI16" i="5"/>
  <c r="MN16" i="5"/>
  <c r="KZ16" i="5"/>
  <c r="JK16" i="5"/>
  <c r="HV16" i="5"/>
  <c r="GG16" i="5"/>
  <c r="ER16" i="5"/>
  <c r="DD16" i="5"/>
  <c r="BM16" i="5"/>
  <c r="JU16" i="5"/>
  <c r="DN16" i="5"/>
  <c r="MN10" i="5"/>
  <c r="KZ10" i="5"/>
  <c r="JK10" i="5"/>
  <c r="HV10" i="5"/>
  <c r="GG10" i="5"/>
  <c r="ER10" i="5"/>
  <c r="DD10" i="5"/>
  <c r="BM10" i="5"/>
  <c r="L11" i="4"/>
  <c r="IF16" i="5"/>
  <c r="BX16" i="5"/>
  <c r="MD10" i="5"/>
  <c r="KO10" i="5"/>
  <c r="JA10" i="5"/>
  <c r="HL10" i="5"/>
  <c r="FW10" i="5"/>
  <c r="EH10" i="5"/>
  <c r="CS10" i="5"/>
  <c r="BB10" i="5"/>
  <c r="GQ16" i="5"/>
  <c r="LT10" i="5"/>
  <c r="KE10" i="5"/>
  <c r="IP10" i="5"/>
  <c r="HB10" i="5"/>
  <c r="FM10" i="5"/>
  <c r="DX10" i="5"/>
  <c r="CI10" i="5"/>
  <c r="LJ16" i="5"/>
  <c r="FC16" i="5"/>
  <c r="LJ10" i="5"/>
  <c r="JU10" i="5"/>
  <c r="IF10" i="5"/>
  <c r="GQ10" i="5"/>
  <c r="FC10" i="5"/>
  <c r="DN10" i="5"/>
  <c r="BX10" i="5"/>
  <c r="LQ16" i="5"/>
  <c r="KB16" i="5"/>
  <c r="IM16" i="5"/>
  <c r="GY16" i="5"/>
  <c r="FJ16" i="5"/>
  <c r="DU16" i="5"/>
  <c r="CF16" i="5"/>
  <c r="LG16" i="5"/>
  <c r="JR16" i="5"/>
  <c r="IC16" i="5"/>
  <c r="GN16" i="5"/>
  <c r="EZ16" i="5"/>
  <c r="DK16" i="5"/>
  <c r="BU16" i="5"/>
  <c r="MA16" i="5"/>
  <c r="KL16" i="5"/>
  <c r="IX16" i="5"/>
  <c r="HI16" i="5"/>
  <c r="FT16" i="5"/>
  <c r="EE16" i="5"/>
  <c r="CP16" i="5"/>
  <c r="AY16" i="5"/>
  <c r="MK16" i="5"/>
  <c r="GD16" i="5"/>
  <c r="MA10" i="5"/>
  <c r="KL10" i="5"/>
  <c r="IX10" i="5"/>
  <c r="HI10" i="5"/>
  <c r="FT10" i="5"/>
  <c r="EE10" i="5"/>
  <c r="CP10" i="5"/>
  <c r="AY10" i="5"/>
  <c r="KW16" i="5"/>
  <c r="EO16" i="5"/>
  <c r="LQ10" i="5"/>
  <c r="KB10" i="5"/>
  <c r="IM10" i="5"/>
  <c r="GY10" i="5"/>
  <c r="FJ10" i="5"/>
  <c r="DU10" i="5"/>
  <c r="CF10" i="5"/>
  <c r="F11" i="4"/>
  <c r="JH16" i="5"/>
  <c r="DA16" i="5"/>
  <c r="LG10" i="5"/>
  <c r="JR10" i="5"/>
  <c r="IC10" i="5"/>
  <c r="GN10" i="5"/>
  <c r="EZ10" i="5"/>
  <c r="DK10" i="5"/>
  <c r="BU10" i="5"/>
  <c r="HS16" i="5"/>
  <c r="BJ16" i="5"/>
  <c r="MK10" i="5"/>
  <c r="KW10" i="5"/>
  <c r="JH10" i="5"/>
  <c r="HS10" i="5"/>
  <c r="GD10" i="5"/>
  <c r="EO10" i="5"/>
  <c r="DA10" i="5"/>
  <c r="BJ10" i="5"/>
  <c r="MM16" i="5"/>
  <c r="KY16" i="5"/>
  <c r="JJ16" i="5"/>
  <c r="HU16" i="5"/>
  <c r="GF16" i="5"/>
  <c r="EQ16" i="5"/>
  <c r="DC16" i="5"/>
  <c r="BL16" i="5"/>
  <c r="MC16" i="5"/>
  <c r="KN16" i="5"/>
  <c r="IZ16" i="5"/>
  <c r="HK16" i="5"/>
  <c r="FV16" i="5"/>
  <c r="EG16" i="5"/>
  <c r="CR16" i="5"/>
  <c r="BA16" i="5"/>
  <c r="LI16" i="5"/>
  <c r="JT16" i="5"/>
  <c r="IE16" i="5"/>
  <c r="GP16" i="5"/>
  <c r="FB16" i="5"/>
  <c r="DM16" i="5"/>
  <c r="BW16" i="5"/>
  <c r="IO16" i="5"/>
  <c r="CH16" i="5"/>
  <c r="LI10" i="5"/>
  <c r="JT10" i="5"/>
  <c r="IE10" i="5"/>
  <c r="GP10" i="5"/>
  <c r="FB10" i="5"/>
  <c r="DM10" i="5"/>
  <c r="BW10" i="5"/>
  <c r="HA16" i="5"/>
  <c r="MM10" i="5"/>
  <c r="KY10" i="5"/>
  <c r="JJ10" i="5"/>
  <c r="HU10" i="5"/>
  <c r="GF10" i="5"/>
  <c r="EQ10" i="5"/>
  <c r="DC10" i="5"/>
  <c r="BL10" i="5"/>
  <c r="LS16" i="5"/>
  <c r="FL16" i="5"/>
  <c r="MC10" i="5"/>
  <c r="KN10" i="5"/>
  <c r="IZ10" i="5"/>
  <c r="HK10" i="5"/>
  <c r="FV10" i="5"/>
  <c r="EG10" i="5"/>
  <c r="CR10" i="5"/>
  <c r="BA10" i="5"/>
  <c r="KD16" i="5"/>
  <c r="DW16" i="5"/>
  <c r="LS10" i="5"/>
  <c r="KD10" i="5"/>
  <c r="IO10" i="5"/>
  <c r="HA10" i="5"/>
  <c r="FL10" i="5"/>
  <c r="DW10" i="5"/>
  <c r="CH10" i="5"/>
  <c r="J11" i="4"/>
</calcChain>
</file>

<file path=xl/sharedStrings.xml><?xml version="1.0" encoding="utf-8"?>
<sst xmlns="http://schemas.openxmlformats.org/spreadsheetml/2006/main" count="907" uniqueCount="262">
  <si>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</si>
  <si>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</si>
  <si>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</si>
  <si>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</si>
  <si>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</si>
  <si>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</si>
  <si>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</si>
  <si>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</si>
  <si>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利益剰余金なし</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</si>
  <si>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</si>
  <si>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</si>
  <si>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</si>
  <si>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</si>
  <si>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</si>
  <si>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</si>
  <si>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</si>
  <si>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</si>
  <si>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</si>
  <si>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</si>
  <si>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</si>
  <si>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</si>
  <si>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</si>
  <si>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</si>
  <si>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</si>
  <si>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</si>
  <si>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</si>
  <si>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</si>
  <si>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</si>
  <si>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</si>
  <si>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</si>
  <si>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</si>
  <si>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</si>
  <si>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</si>
  <si>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</si>
  <si>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</si>
  <si>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有形固定資産減価償却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</si>
  <si>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</si>
  <si>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</si>
  <si>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</si>
  <si>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</si>
  <si>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</si>
  <si>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</si>
  <si>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</si>
  <si>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</si>
  <si>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</si>
  <si>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</si>
  <si>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</si>
  <si>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</si>
  <si>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</si>
  <si>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</si>
  <si>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</si>
  <si>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</si>
  <si>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</si>
  <si>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</si>
  <si>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</si>
  <si>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</si>
  <si>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</si>
  <si>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</si>
  <si>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</si>
  <si>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</si>
  <si>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</si>
  <si>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</si>
  <si>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</si>
  <si>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</si>
  <si>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</si>
  <si>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</si>
  <si>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</si>
  <si>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</si>
  <si>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</si>
  <si>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</si>
  <si>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</si>
  <si>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</si>
  <si>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</si>
  <si>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</si>
  <si>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</si>
  <si>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</si>
  <si>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</si>
  <si>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</si>
  <si>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</si>
  <si>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</si>
  <si>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</si>
  <si>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</si>
  <si>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</si>
  <si>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</si>
  <si>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</si>
  <si>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</si>
  <si>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</si>
  <si>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</si>
  <si>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</si>
  <si>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</si>
  <si>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</si>
  <si>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</si>
  <si>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</si>
  <si>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</si>
  <si>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</si>
  <si>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</si>
  <si>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</si>
  <si>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</si>
  <si>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</si>
  <si>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</si>
  <si>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</si>
  <si>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</si>
  <si>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</si>
  <si>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</si>
  <si>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</si>
  <si>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</si>
  <si>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</si>
  <si>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</si>
  <si>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</si>
  <si>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</si>
  <si>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</si>
  <si>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</si>
  <si>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</si>
  <si>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</si>
  <si>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</si>
  <si>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</si>
  <si>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</si>
  <si>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</si>
  <si>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</si>
  <si>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</si>
  <si>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430005</t>
  </si>
  <si>
    <t>46</t>
  </si>
  <si>
    <t>04</t>
  </si>
  <si>
    <t>0</t>
  </si>
  <si>
    <t>000</t>
  </si>
  <si>
    <t>熊本県</t>
  </si>
  <si>
    <t>法適用</t>
  </si>
  <si>
    <t>電気事業</t>
  </si>
  <si>
    <t>非設置</t>
  </si>
  <si>
    <t>-</t>
  </si>
  <si>
    <t>令和４年３月３１日　緑川第一発電所</t>
  </si>
  <si>
    <t>令和２年１２月３１日　菊鹿発電所</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</si>
  <si>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</si>
  <si>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</si>
  <si>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</si>
  <si>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</si>
  <si>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</si>
  <si>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</si>
  <si>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</si>
  <si>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</si>
  <si>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</si>
  <si>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</si>
  <si>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</si>
  <si>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</si>
  <si>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</si>
  <si>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</si>
  <si>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</si>
  <si>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</si>
  <si>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</si>
  <si>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</si>
  <si>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</si>
  <si>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</si>
  <si>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</si>
  <si>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</si>
  <si>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</si>
  <si>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</si>
  <si>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</si>
  <si>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</si>
  <si>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</si>
  <si>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</si>
  <si>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</si>
  <si>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</si>
  <si>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</si>
  <si>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</si>
  <si>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</si>
  <si>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</si>
  <si>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</si>
  <si>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</si>
  <si>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</si>
  <si>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</si>
  <si>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</si>
  <si>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</si>
  <si>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</si>
  <si>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</si>
  <si>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</si>
  <si>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</si>
  <si>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</si>
  <si>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</si>
  <si>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</si>
  <si>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</si>
  <si>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</si>
  <si>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</si>
  <si>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</si>
  <si>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</si>
  <si>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</si>
  <si>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</si>
  <si>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</si>
  <si>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</si>
  <si>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</si>
  <si>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</si>
  <si>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</si>
  <si>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</si>
  <si>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</si>
  <si>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</si>
  <si>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</si>
  <si>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</si>
  <si>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</si>
  <si>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</si>
  <si>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</si>
  <si>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</si>
  <si>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</si>
  <si>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</si>
  <si>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</si>
  <si>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</si>
  <si>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</si>
  <si>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</si>
  <si>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</si>
  <si>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</si>
  <si>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</si>
  <si>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</si>
  <si>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</si>
  <si>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</si>
  <si>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</si>
  <si>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</si>
  <si>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</si>
  <si>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</si>
  <si>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</si>
  <si>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</si>
  <si>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</si>
  <si>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</si>
  <si>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</si>
  <si>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</si>
  <si>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</si>
  <si>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</si>
  <si>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</si>
  <si>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</si>
  <si>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</si>
  <si>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</si>
  <si>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</si>
  <si>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</si>
  <si>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</si>
  <si>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</si>
  <si>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</si>
  <si>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</si>
  <si>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</si>
  <si>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</si>
  <si>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</si>
  <si>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</si>
  <si>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</si>
  <si>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</si>
  <si>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</si>
  <si>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</si>
  <si>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</si>
  <si>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</si>
  <si>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</si>
  <si>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</si>
  <si>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</si>
  <si>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</si>
  <si>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</si>
  <si>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</si>
  <si>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</si>
  <si>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</si>
  <si>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</si>
  <si>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</si>
  <si>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</si>
  <si>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</si>
  <si>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</si>
  <si>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</si>
  <si>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</si>
  <si>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電気事業全体では、これまで経営の課題であった風力発電所を令和元年９月末に民間譲渡した。水力発電は、市房第一及び第二発電所の水車発電機等更新工事が令和元年度内にほぼ完了し、令和２年度からＦＩＴ適用での売電を開始した。また、緑川第一及び第二発電所において、令和２年度から同工事の現地施工を開始した。
　令和元年度まで「熊本県企業局経営基本計画（第４期）」に基づき、事業継続のための計画的かつ効率的な事業運営を進めてきた。
　令和２年３月、第５期経営基本計画である「県企業局経営戦略2020」を策定。同戦略に基づき、引き続き経営基盤の強化を図るとともに、新規水力発電所の開発に向けた検討や地域貢献に取り組んでいくこととしている。</t>
    <rPh sb="1" eb="5">
      <t>デンキジギョウ</t>
    </rPh>
    <rPh sb="5" eb="7">
      <t>ゼンタイ</t>
    </rPh>
    <rPh sb="14" eb="16">
      <t>ケイエイ</t>
    </rPh>
    <rPh sb="17" eb="19">
      <t>カダイ</t>
    </rPh>
    <rPh sb="23" eb="25">
      <t>フウリョク</t>
    </rPh>
    <rPh sb="25" eb="28">
      <t>ハツデンショ</t>
    </rPh>
    <rPh sb="29" eb="31">
      <t>レイワ</t>
    </rPh>
    <rPh sb="31" eb="33">
      <t>モトネン</t>
    </rPh>
    <rPh sb="34" eb="35">
      <t>ガツ</t>
    </rPh>
    <rPh sb="35" eb="36">
      <t>マツ</t>
    </rPh>
    <rPh sb="37" eb="41">
      <t>ミンカンジョウト</t>
    </rPh>
    <rPh sb="44" eb="48">
      <t>スイリョクハツデン</t>
    </rPh>
    <rPh sb="50" eb="52">
      <t>イチフサ</t>
    </rPh>
    <rPh sb="52" eb="54">
      <t>ダイイチ</t>
    </rPh>
    <rPh sb="54" eb="55">
      <t>オヨ</t>
    </rPh>
    <rPh sb="73" eb="75">
      <t>レイワ</t>
    </rPh>
    <rPh sb="75" eb="78">
      <t>ガンネンド</t>
    </rPh>
    <rPh sb="78" eb="79">
      <t>ナイ</t>
    </rPh>
    <rPh sb="103" eb="105">
      <t>カイシ</t>
    </rPh>
    <rPh sb="115" eb="116">
      <t>オヨ</t>
    </rPh>
    <rPh sb="150" eb="152">
      <t>レイワ</t>
    </rPh>
    <rPh sb="158" eb="161">
      <t>クマモトケン</t>
    </rPh>
    <rPh sb="161" eb="164">
      <t>キギョウキョク</t>
    </rPh>
    <rPh sb="164" eb="166">
      <t>ケイエイ</t>
    </rPh>
    <rPh sb="166" eb="170">
      <t>キホンケイカク</t>
    </rPh>
    <rPh sb="171" eb="172">
      <t>ダイ</t>
    </rPh>
    <rPh sb="173" eb="174">
      <t>キ</t>
    </rPh>
    <rPh sb="177" eb="178">
      <t>モト</t>
    </rPh>
    <rPh sb="218" eb="219">
      <t>ダイ</t>
    </rPh>
    <rPh sb="220" eb="221">
      <t>キ</t>
    </rPh>
    <rPh sb="221" eb="223">
      <t>ケイエイ</t>
    </rPh>
    <rPh sb="223" eb="227">
      <t>キホンケイカク</t>
    </rPh>
    <rPh sb="245" eb="247">
      <t>サクテイ</t>
    </rPh>
    <rPh sb="248" eb="251">
      <t>ドウセンリャク</t>
    </rPh>
    <rPh sb="268" eb="269">
      <t>ハカ</t>
    </rPh>
    <rPh sb="275" eb="277">
      <t>シンキ</t>
    </rPh>
    <rPh sb="277" eb="279">
      <t>スイリョク</t>
    </rPh>
    <rPh sb="279" eb="282">
      <t>ハツデンショ</t>
    </rPh>
    <rPh sb="283" eb="285">
      <t>カイハツ</t>
    </rPh>
    <rPh sb="286" eb="287">
      <t>ム</t>
    </rPh>
    <rPh sb="289" eb="291">
      <t>ケントウ</t>
    </rPh>
    <phoneticPr fontId="5"/>
  </si>
  <si>
    <t>　本県では、球磨川水系の3発電所（市房第一、市房第二、笠振）、緑川水系の3発電所（緑川第一、緑川第二、緑川第三）及び菊池川水系の1発電所（菊鹿）の7つの水力発電所と阿蘇車帰風力発電所の計8箇所で発電を行い、九州電力株式会社へ電力を供給している。
　令和元年度は、市房第一、市房第二発電所が水車発電機等更新工事により発電を停止していたため、大幅な減収となっている。また、阿蘇車帰風力発電所については、令和元年9月末で民間譲渡を行った。
●経常収支比率、営業収支比率
　ともに100％未満となっているのは、市房第一、第二発電所の水車発電機等更新工事に係る発電停止に伴う売電収入の減によるものである。なお、令和元年度は修繕費の減により、平成30年度より増加している。
●流動比率
　256.3％と例年に比べ著しく低下しているのは、市房第一、第二発電所の水車発電機等更新など大型に伴う工事代金の支払の増加によるものである。
●供給原価
　分母となる供給電力量は、天候等により大きく左右されることなどから年度間の変動が大きいが、平成３０年度、令和元年度は、市房第一、第二が年間を通してほぼ停止しており供給電力量が少なかったため、全国平均値より高額となっている。
●EBITDA
　荒瀬ダム撤去等に係る特別損失やリニューアル関連事業の現地工事に係る発電停止等に伴う売電収入減や特別損失額の増により、平成30年度より減少している。</t>
    <rPh sb="1" eb="3">
      <t>ホンケン</t>
    </rPh>
    <rPh sb="6" eb="9">
      <t>クマガワ</t>
    </rPh>
    <rPh sb="9" eb="11">
      <t>スイケイ</t>
    </rPh>
    <rPh sb="13" eb="16">
      <t>ハツデンショ</t>
    </rPh>
    <rPh sb="17" eb="21">
      <t>イチフサダイイチ</t>
    </rPh>
    <rPh sb="22" eb="26">
      <t>イチフサダイニ</t>
    </rPh>
    <rPh sb="27" eb="29">
      <t>カサフ</t>
    </rPh>
    <rPh sb="31" eb="33">
      <t>ミドリカワ</t>
    </rPh>
    <rPh sb="33" eb="35">
      <t>スイケイ</t>
    </rPh>
    <rPh sb="37" eb="40">
      <t>ハツデンショ</t>
    </rPh>
    <rPh sb="41" eb="43">
      <t>ミドリカワ</t>
    </rPh>
    <rPh sb="43" eb="45">
      <t>ダイイチ</t>
    </rPh>
    <rPh sb="46" eb="48">
      <t>ミドリカワ</t>
    </rPh>
    <rPh sb="48" eb="50">
      <t>ダイニ</t>
    </rPh>
    <rPh sb="51" eb="53">
      <t>ミドリカワ</t>
    </rPh>
    <rPh sb="53" eb="55">
      <t>ダイサン</t>
    </rPh>
    <rPh sb="56" eb="57">
      <t>オヨ</t>
    </rPh>
    <rPh sb="58" eb="61">
      <t>キクチガワ</t>
    </rPh>
    <rPh sb="61" eb="63">
      <t>スイケイ</t>
    </rPh>
    <rPh sb="65" eb="68">
      <t>ハツデンショ</t>
    </rPh>
    <rPh sb="69" eb="71">
      <t>キクカ</t>
    </rPh>
    <rPh sb="76" eb="78">
      <t>スイリョク</t>
    </rPh>
    <rPh sb="78" eb="81">
      <t>ハツデンショ</t>
    </rPh>
    <rPh sb="82" eb="86">
      <t>アソクルマカエ</t>
    </rPh>
    <rPh sb="86" eb="88">
      <t>フウリョク</t>
    </rPh>
    <rPh sb="88" eb="91">
      <t>ハツデンショ</t>
    </rPh>
    <rPh sb="92" eb="93">
      <t>ケイ</t>
    </rPh>
    <rPh sb="94" eb="96">
      <t>カショ</t>
    </rPh>
    <rPh sb="97" eb="99">
      <t>ハツデン</t>
    </rPh>
    <rPh sb="100" eb="101">
      <t>オコナ</t>
    </rPh>
    <rPh sb="103" eb="111">
      <t>キュウシュウデンリョクカブシキガイシャ</t>
    </rPh>
    <rPh sb="112" eb="114">
      <t>デンリョク</t>
    </rPh>
    <rPh sb="115" eb="117">
      <t>キョウキュウ</t>
    </rPh>
    <rPh sb="124" eb="126">
      <t>レイワ</t>
    </rPh>
    <rPh sb="126" eb="129">
      <t>ガンネンド</t>
    </rPh>
    <rPh sb="131" eb="133">
      <t>イチフサ</t>
    </rPh>
    <rPh sb="133" eb="135">
      <t>ダイイチ</t>
    </rPh>
    <rPh sb="136" eb="140">
      <t>イチフサダイニ</t>
    </rPh>
    <rPh sb="140" eb="143">
      <t>ハツデンショ</t>
    </rPh>
    <rPh sb="144" eb="154">
      <t>スイシャハツデンキトウコウシンコウジ</t>
    </rPh>
    <rPh sb="157" eb="159">
      <t>ハツデン</t>
    </rPh>
    <rPh sb="160" eb="162">
      <t>テイシ</t>
    </rPh>
    <rPh sb="169" eb="171">
      <t>オオハバ</t>
    </rPh>
    <rPh sb="172" eb="174">
      <t>ゲンシュウ</t>
    </rPh>
    <rPh sb="184" eb="188">
      <t>アソクルマカエ</t>
    </rPh>
    <rPh sb="188" eb="190">
      <t>フウリョク</t>
    </rPh>
    <rPh sb="190" eb="193">
      <t>ハツデンショ</t>
    </rPh>
    <rPh sb="199" eb="201">
      <t>レイワ</t>
    </rPh>
    <rPh sb="201" eb="203">
      <t>ガンネン</t>
    </rPh>
    <rPh sb="204" eb="205">
      <t>ガツ</t>
    </rPh>
    <rPh sb="205" eb="206">
      <t>マツ</t>
    </rPh>
    <rPh sb="207" eb="211">
      <t>ミンカンジョウト</t>
    </rPh>
    <rPh sb="212" eb="213">
      <t>オコナ</t>
    </rPh>
    <rPh sb="219" eb="221">
      <t>ケイジョウ</t>
    </rPh>
    <rPh sb="221" eb="223">
      <t>シュウシ</t>
    </rPh>
    <rPh sb="223" eb="225">
      <t>ヒリツ</t>
    </rPh>
    <rPh sb="241" eb="243">
      <t>ミマン</t>
    </rPh>
    <rPh sb="252" eb="254">
      <t>イチフサ</t>
    </rPh>
    <rPh sb="254" eb="256">
      <t>ダイイチ</t>
    </rPh>
    <rPh sb="257" eb="259">
      <t>ダイニ</t>
    </rPh>
    <rPh sb="259" eb="262">
      <t>ハツデンショ</t>
    </rPh>
    <rPh sb="274" eb="275">
      <t>カカ</t>
    </rPh>
    <rPh sb="276" eb="278">
      <t>ハツデン</t>
    </rPh>
    <rPh sb="278" eb="280">
      <t>テイシ</t>
    </rPh>
    <rPh sb="281" eb="282">
      <t>トモナ</t>
    </rPh>
    <rPh sb="283" eb="287">
      <t>バイデンシュウニュウ</t>
    </rPh>
    <rPh sb="288" eb="289">
      <t>ゲン</t>
    </rPh>
    <rPh sb="301" eb="303">
      <t>レイワ</t>
    </rPh>
    <rPh sb="303" eb="306">
      <t>ガンネンド</t>
    </rPh>
    <rPh sb="316" eb="318">
      <t>ヘイセイ</t>
    </rPh>
    <rPh sb="324" eb="326">
      <t>ゾウカ</t>
    </rPh>
    <rPh sb="334" eb="336">
      <t>リュウドウ</t>
    </rPh>
    <rPh sb="336" eb="338">
      <t>ヒリツ</t>
    </rPh>
    <rPh sb="347" eb="349">
      <t>レイネン</t>
    </rPh>
    <rPh sb="350" eb="351">
      <t>クラ</t>
    </rPh>
    <rPh sb="352" eb="353">
      <t>イチジル</t>
    </rPh>
    <rPh sb="355" eb="357">
      <t>テイカ</t>
    </rPh>
    <rPh sb="385" eb="387">
      <t>オオガタ</t>
    </rPh>
    <rPh sb="388" eb="389">
      <t>トモナ</t>
    </rPh>
    <rPh sb="390" eb="394">
      <t>コウジダイキン</t>
    </rPh>
    <rPh sb="395" eb="397">
      <t>シハラ</t>
    </rPh>
    <rPh sb="398" eb="400">
      <t>ゾウカ</t>
    </rPh>
    <rPh sb="462" eb="464">
      <t>ヘイセイ</t>
    </rPh>
    <rPh sb="466" eb="468">
      <t>ネンド</t>
    </rPh>
    <rPh sb="469" eb="471">
      <t>レイワ</t>
    </rPh>
    <rPh sb="471" eb="474">
      <t>ガンネンド</t>
    </rPh>
    <rPh sb="476" eb="478">
      <t>イチフサ</t>
    </rPh>
    <rPh sb="478" eb="480">
      <t>ダイイチ</t>
    </rPh>
    <rPh sb="481" eb="483">
      <t>ダイニ</t>
    </rPh>
    <rPh sb="484" eb="486">
      <t>ネンカン</t>
    </rPh>
    <rPh sb="487" eb="488">
      <t>トオ</t>
    </rPh>
    <rPh sb="492" eb="494">
      <t>テイシ</t>
    </rPh>
    <rPh sb="498" eb="503">
      <t>キョウキュウデンリョクリョウ</t>
    </rPh>
    <rPh sb="504" eb="505">
      <t>スク</t>
    </rPh>
    <rPh sb="512" eb="514">
      <t>ゼンコク</t>
    </rPh>
    <rPh sb="514" eb="517">
      <t>ヘイキンチ</t>
    </rPh>
    <rPh sb="519" eb="521">
      <t>コウガク</t>
    </rPh>
    <rPh sb="539" eb="541">
      <t>アラセ</t>
    </rPh>
    <rPh sb="543" eb="545">
      <t>テッキョ</t>
    </rPh>
    <rPh sb="545" eb="546">
      <t>トウ</t>
    </rPh>
    <rPh sb="547" eb="548">
      <t>カカ</t>
    </rPh>
    <rPh sb="549" eb="551">
      <t>トクベツ</t>
    </rPh>
    <rPh sb="570" eb="571">
      <t>カカ</t>
    </rPh>
    <rPh sb="578" eb="579">
      <t>トモナ</t>
    </rPh>
    <rPh sb="580" eb="584">
      <t>バイデンシュウニュウ</t>
    </rPh>
    <rPh sb="584" eb="585">
      <t>ゲン</t>
    </rPh>
    <rPh sb="586" eb="591">
      <t>トクベツソンシツガク</t>
    </rPh>
    <rPh sb="592" eb="593">
      <t>ゾウ</t>
    </rPh>
    <rPh sb="597" eb="599">
      <t>ヘイセイ</t>
    </rPh>
    <rPh sb="601" eb="603">
      <t>ネンド</t>
    </rPh>
    <rPh sb="605" eb="607">
      <t>ゲンショウ</t>
    </rPh>
    <phoneticPr fontId="5"/>
  </si>
  <si>
    <t>●設備利用率
　水力発電は、発電方式、天候、地域特性に大きく左右されるが、令和元年度は、市房第一、第二の水車発電機等更新工事に伴う発電停止のため、平成30年度より低下している。
　風力発電は、令和元年度9月末をもって民間譲渡を行った。
●修繕費比率
　水力発電は、市房第一、第二の水車発電機等更新工事に伴う関連設備の修繕工事を平成29年度～30年度に集中して行い、令和元年度は工事数が減ったことから、大きく低下している。
　風力発電は、令和元年度も引き続き多額の修繕費が発生したことから、全国平均を上回った。
●企業債残高対料金収入比率
　水力発電は、平成28年度から老朽化した主要4発電所の水車発電機等更新工事等に着手。財源は起債で賄っているため、年々借入額が増加。令和元年度も企業債を発行していることから企業債残高が増加している。
　風力発電は、建設時に発行した企業債の償還が残っており、令和元年9月末をもって民間譲渡を行ったため、大幅な減収となり、前年度を大きく上回った。
●有形固定資産減価償却率
　主要発電所である市房発電所及び緑川発電所の4発電所は、運転開始から50年以上が経過。償却が進み、償却率は全国平均を上回る75.0％となっている。
　一方、運転開始から20年程度の笠振発電所等の3発電所の償却率は、全国平均を下回る52.7％となっている。
　阿蘇車帰風力発電所は、令和元年度9月末をもって、民間譲渡を行った。
●FIT収入割合
　水力発電は、7発電所のうち小規模な2発電所がFIT適用となっており、収入割合は9.7％と全国平均を下回る。なお、令和2年度から市房第一、第二発電所がFIT適用に移行した。
　風力発電は、平成24年度から令和７年度までFIT適用となっていたが、令和元年9月末をもって民間譲渡を行った。</t>
    <rPh sb="1" eb="3">
      <t>セツビ</t>
    </rPh>
    <rPh sb="3" eb="6">
      <t>リヨウリツ</t>
    </rPh>
    <rPh sb="8" eb="12">
      <t>スイリョクハツデン</t>
    </rPh>
    <rPh sb="14" eb="18">
      <t>ハツデンホウシキ</t>
    </rPh>
    <rPh sb="19" eb="21">
      <t>テンコウ</t>
    </rPh>
    <rPh sb="22" eb="26">
      <t>チイキトクセイ</t>
    </rPh>
    <rPh sb="27" eb="28">
      <t>オオ</t>
    </rPh>
    <rPh sb="30" eb="32">
      <t>サユウ</t>
    </rPh>
    <rPh sb="37" eb="42">
      <t>レイワガンネンド</t>
    </rPh>
    <rPh sb="44" eb="46">
      <t>イチフサ</t>
    </rPh>
    <rPh sb="46" eb="48">
      <t>ダイイチ</t>
    </rPh>
    <rPh sb="49" eb="51">
      <t>ダイニ</t>
    </rPh>
    <rPh sb="52" eb="62">
      <t>スイシャハツデンキトウコウシンコウジ</t>
    </rPh>
    <rPh sb="63" eb="64">
      <t>トモナ</t>
    </rPh>
    <rPh sb="65" eb="69">
      <t>ハツデンテイシ</t>
    </rPh>
    <rPh sb="73" eb="75">
      <t>ヘイセイ</t>
    </rPh>
    <rPh sb="77" eb="79">
      <t>ネンド</t>
    </rPh>
    <rPh sb="81" eb="83">
      <t>テイカ</t>
    </rPh>
    <rPh sb="90" eb="94">
      <t>フウリョクハツデン</t>
    </rPh>
    <rPh sb="96" eb="101">
      <t>レイワガンネンド</t>
    </rPh>
    <rPh sb="102" eb="103">
      <t>ガツ</t>
    </rPh>
    <rPh sb="103" eb="104">
      <t>マツ</t>
    </rPh>
    <rPh sb="108" eb="112">
      <t>ミンカンジョウト</t>
    </rPh>
    <rPh sb="113" eb="114">
      <t>オコナ</t>
    </rPh>
    <rPh sb="120" eb="123">
      <t>シュウゼンヒ</t>
    </rPh>
    <rPh sb="123" eb="125">
      <t>ヒリツ</t>
    </rPh>
    <rPh sb="127" eb="131">
      <t>スイリョクハツデン</t>
    </rPh>
    <rPh sb="152" eb="153">
      <t>トモナ</t>
    </rPh>
    <rPh sb="154" eb="158">
      <t>カンレンセツビ</t>
    </rPh>
    <rPh sb="159" eb="163">
      <t>シュウゼンコウジ</t>
    </rPh>
    <rPh sb="164" eb="166">
      <t>ヘイセイ</t>
    </rPh>
    <rPh sb="168" eb="170">
      <t>ネンド</t>
    </rPh>
    <rPh sb="173" eb="174">
      <t>ネン</t>
    </rPh>
    <rPh sb="174" eb="175">
      <t>ド</t>
    </rPh>
    <rPh sb="176" eb="178">
      <t>シュウチュウ</t>
    </rPh>
    <rPh sb="180" eb="181">
      <t>オコナ</t>
    </rPh>
    <rPh sb="183" eb="185">
      <t>レイワ</t>
    </rPh>
    <rPh sb="185" eb="188">
      <t>ガンネンド</t>
    </rPh>
    <rPh sb="189" eb="191">
      <t>コウジ</t>
    </rPh>
    <rPh sb="191" eb="192">
      <t>スウ</t>
    </rPh>
    <rPh sb="193" eb="194">
      <t>ヘ</t>
    </rPh>
    <rPh sb="201" eb="202">
      <t>オオ</t>
    </rPh>
    <rPh sb="204" eb="206">
      <t>テイカ</t>
    </rPh>
    <rPh sb="213" eb="217">
      <t>フウリョクハツデン</t>
    </rPh>
    <rPh sb="219" eb="224">
      <t>レイワガンネンド</t>
    </rPh>
    <rPh sb="225" eb="226">
      <t>ヒ</t>
    </rPh>
    <rPh sb="227" eb="228">
      <t>ツヅ</t>
    </rPh>
    <rPh sb="229" eb="231">
      <t>タガク</t>
    </rPh>
    <rPh sb="232" eb="234">
      <t>シュウゼン</t>
    </rPh>
    <rPh sb="236" eb="238">
      <t>ハッセイ</t>
    </rPh>
    <rPh sb="245" eb="249">
      <t>ゼンコクヘイキン</t>
    </rPh>
    <rPh sb="250" eb="252">
      <t>ウワマワ</t>
    </rPh>
    <rPh sb="258" eb="261">
      <t>キギョウサイ</t>
    </rPh>
    <rPh sb="261" eb="264">
      <t>ザンダカタイ</t>
    </rPh>
    <rPh sb="264" eb="266">
      <t>リョウキン</t>
    </rPh>
    <rPh sb="266" eb="270">
      <t>シュウニュウヒリツ</t>
    </rPh>
    <rPh sb="272" eb="276">
      <t>スイリョクハツデン</t>
    </rPh>
    <rPh sb="278" eb="280">
      <t>ヘイセイ</t>
    </rPh>
    <rPh sb="282" eb="284">
      <t>ネンド</t>
    </rPh>
    <rPh sb="286" eb="289">
      <t>ロウキュウカ</t>
    </rPh>
    <rPh sb="291" eb="293">
      <t>シュヨウ</t>
    </rPh>
    <rPh sb="294" eb="297">
      <t>ハツデンショ</t>
    </rPh>
    <rPh sb="298" eb="308">
      <t>スイシャハツデンキトウコウシンコウジ</t>
    </rPh>
    <rPh sb="308" eb="309">
      <t>トウ</t>
    </rPh>
    <rPh sb="310" eb="312">
      <t>チャクシュ</t>
    </rPh>
    <rPh sb="313" eb="315">
      <t>ザイゲン</t>
    </rPh>
    <rPh sb="316" eb="318">
      <t>キサイ</t>
    </rPh>
    <rPh sb="319" eb="320">
      <t>マカナ</t>
    </rPh>
    <rPh sb="327" eb="329">
      <t>ネンネン</t>
    </rPh>
    <rPh sb="329" eb="332">
      <t>カリイレガク</t>
    </rPh>
    <rPh sb="333" eb="335">
      <t>ゾウカ</t>
    </rPh>
    <rPh sb="336" eb="338">
      <t>レイワ</t>
    </rPh>
    <rPh sb="338" eb="341">
      <t>ガンネンド</t>
    </rPh>
    <rPh sb="342" eb="345">
      <t>キギョウサイ</t>
    </rPh>
    <rPh sb="346" eb="348">
      <t>ハッコウ</t>
    </rPh>
    <rPh sb="356" eb="359">
      <t>キギョウサイ</t>
    </rPh>
    <rPh sb="359" eb="361">
      <t>ザンダカ</t>
    </rPh>
    <rPh sb="362" eb="364">
      <t>ゾウカ</t>
    </rPh>
    <rPh sb="371" eb="375">
      <t>フウリョクハツデン</t>
    </rPh>
    <rPh sb="377" eb="380">
      <t>ケンセツジ</t>
    </rPh>
    <rPh sb="381" eb="383">
      <t>ハッコウ</t>
    </rPh>
    <rPh sb="385" eb="388">
      <t>キギョウサイ</t>
    </rPh>
    <rPh sb="389" eb="391">
      <t>ショウカン</t>
    </rPh>
    <rPh sb="392" eb="393">
      <t>ノコ</t>
    </rPh>
    <rPh sb="420" eb="422">
      <t>オオハバ</t>
    </rPh>
    <rPh sb="423" eb="425">
      <t>ゲンシュウ</t>
    </rPh>
    <rPh sb="429" eb="432">
      <t>ゼンネンド</t>
    </rPh>
    <rPh sb="433" eb="434">
      <t>オオ</t>
    </rPh>
    <rPh sb="436" eb="438">
      <t>ウワマワ</t>
    </rPh>
    <rPh sb="444" eb="446">
      <t>ユウケイ</t>
    </rPh>
    <rPh sb="446" eb="450">
      <t>コテイシサン</t>
    </rPh>
    <rPh sb="450" eb="452">
      <t>ゲンカ</t>
    </rPh>
    <rPh sb="452" eb="454">
      <t>ショウキャク</t>
    </rPh>
    <rPh sb="454" eb="455">
      <t>リツ</t>
    </rPh>
    <rPh sb="457" eb="462">
      <t>シュヨウハツデンショ</t>
    </rPh>
    <rPh sb="465" eb="467">
      <t>イチフサ</t>
    </rPh>
    <rPh sb="467" eb="470">
      <t>ハツデンショ</t>
    </rPh>
    <rPh sb="470" eb="471">
      <t>オヨ</t>
    </rPh>
    <rPh sb="472" eb="474">
      <t>ミドリカワ</t>
    </rPh>
    <rPh sb="474" eb="477">
      <t>ハツデンショ</t>
    </rPh>
    <rPh sb="479" eb="482">
      <t>ハツデンショ</t>
    </rPh>
    <rPh sb="484" eb="488">
      <t>ウンテンカイシ</t>
    </rPh>
    <rPh sb="492" eb="493">
      <t>ネン</t>
    </rPh>
    <rPh sb="493" eb="495">
      <t>イジョウ</t>
    </rPh>
    <rPh sb="496" eb="498">
      <t>ケイカ</t>
    </rPh>
    <rPh sb="499" eb="501">
      <t>ショウキャク</t>
    </rPh>
    <rPh sb="502" eb="503">
      <t>ススム</t>
    </rPh>
    <rPh sb="505" eb="508">
      <t>ショウキャクリツ</t>
    </rPh>
    <rPh sb="509" eb="513">
      <t>ゼンコクヘイキン</t>
    </rPh>
    <rPh sb="514" eb="516">
      <t>ウワマワ</t>
    </rPh>
    <rPh sb="531" eb="533">
      <t>イッポウ</t>
    </rPh>
    <rPh sb="534" eb="538">
      <t>ウンテンカイシ</t>
    </rPh>
    <rPh sb="542" eb="543">
      <t>ネン</t>
    </rPh>
    <rPh sb="543" eb="545">
      <t>テイド</t>
    </rPh>
    <rPh sb="546" eb="548">
      <t>カサフ</t>
    </rPh>
    <rPh sb="548" eb="551">
      <t>ハツデンショ</t>
    </rPh>
    <rPh sb="551" eb="552">
      <t>トウ</t>
    </rPh>
    <rPh sb="554" eb="557">
      <t>ハツデンショ</t>
    </rPh>
    <rPh sb="558" eb="561">
      <t>ショウキャクリツ</t>
    </rPh>
    <rPh sb="563" eb="565">
      <t>ゼンコク</t>
    </rPh>
    <rPh sb="565" eb="567">
      <t>ヘイキン</t>
    </rPh>
    <rPh sb="568" eb="570">
      <t>シタマワ</t>
    </rPh>
    <rPh sb="585" eb="589">
      <t>アソクルマガエリ</t>
    </rPh>
    <rPh sb="589" eb="594">
      <t>フウリョクハツデンショ</t>
    </rPh>
    <rPh sb="596" eb="601">
      <t>レイワガンネンド</t>
    </rPh>
    <rPh sb="602" eb="603">
      <t>ガツ</t>
    </rPh>
    <rPh sb="603" eb="604">
      <t>マツ</t>
    </rPh>
    <rPh sb="609" eb="613">
      <t>ミンカンジョウト</t>
    </rPh>
    <rPh sb="614" eb="615">
      <t>オコナ</t>
    </rPh>
    <rPh sb="624" eb="626">
      <t>シュウニュウ</t>
    </rPh>
    <rPh sb="626" eb="628">
      <t>ワリアイ</t>
    </rPh>
    <rPh sb="630" eb="634">
      <t>スイリョクハツデン</t>
    </rPh>
    <rPh sb="637" eb="640">
      <t>ハツデンショ</t>
    </rPh>
    <rPh sb="643" eb="646">
      <t>ショウキボ</t>
    </rPh>
    <rPh sb="648" eb="651">
      <t>ハツデンショ</t>
    </rPh>
    <rPh sb="655" eb="657">
      <t>テキヨウ</t>
    </rPh>
    <rPh sb="664" eb="668">
      <t>シュウニュウワリアイ</t>
    </rPh>
    <rPh sb="674" eb="678">
      <t>ゼンコクヘイキン</t>
    </rPh>
    <rPh sb="679" eb="681">
      <t>シタマワ</t>
    </rPh>
    <rPh sb="686" eb="688">
      <t>レイワ</t>
    </rPh>
    <rPh sb="689" eb="690">
      <t>ネン</t>
    </rPh>
    <rPh sb="690" eb="691">
      <t>ド</t>
    </rPh>
    <rPh sb="693" eb="695">
      <t>イチフサ</t>
    </rPh>
    <rPh sb="695" eb="697">
      <t>ダイイチ</t>
    </rPh>
    <rPh sb="698" eb="700">
      <t>ダイニ</t>
    </rPh>
    <rPh sb="700" eb="703">
      <t>ハツデンショ</t>
    </rPh>
    <rPh sb="707" eb="709">
      <t>テキヨウ</t>
    </rPh>
    <rPh sb="710" eb="712">
      <t>イコウ</t>
    </rPh>
    <rPh sb="717" eb="721">
      <t>フウリョクハツデン</t>
    </rPh>
    <rPh sb="723" eb="725">
      <t>ヘイセイ</t>
    </rPh>
    <rPh sb="727" eb="729">
      <t>ネンド</t>
    </rPh>
    <rPh sb="731" eb="733">
      <t>レイワ</t>
    </rPh>
    <rPh sb="734" eb="736">
      <t>ネンド</t>
    </rPh>
    <rPh sb="741" eb="743">
      <t>テキヨウ</t>
    </rPh>
    <rPh sb="751" eb="753">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</si>
</sst>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8"/>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4" fillId="0" borderId="16" xfId="2" applyFont="1" applyBorder="1" applyAlignment="1" applyProtection="1">
      <alignment horizontal="left" vertical="top" wrapText="1"/>
      <protection locked="0"/>
    </xf>
    <xf numFmtId="0" fontId="34" fillId="0" borderId="0" xfId="2" applyFont="1" applyBorder="1" applyAlignment="1" applyProtection="1">
      <alignment horizontal="left" vertical="top" wrapText="1"/>
      <protection locked="0"/>
    </xf>
    <xf numFmtId="0" fontId="34" fillId="0" borderId="17" xfId="2" applyFont="1" applyBorder="1" applyAlignment="1" applyProtection="1">
      <alignment horizontal="left" vertical="top" wrapText="1"/>
      <protection locked="0"/>
    </xf>
    <xf numFmtId="0" fontId="34" fillId="0" borderId="36" xfId="2" applyFont="1" applyBorder="1" applyAlignment="1" applyProtection="1">
      <alignment horizontal="left" vertical="top" wrapText="1"/>
      <protection locked="0"/>
    </xf>
    <xf numFmtId="0" fontId="34" fillId="0" borderId="37" xfId="2" applyFont="1" applyBorder="1" applyAlignment="1" applyProtection="1">
      <alignment horizontal="left" vertical="top" wrapText="1"/>
      <protection locked="0"/>
    </xf>
    <xf numFmtId="0" fontId="34"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118.9</c:v>
                </c:pt>
                <c:pt idx="1">
                  <c:v>114.8</c:v>
                </c:pt>
                <c:pt idx="2">
                  <c:v>114.3</c:v>
                </c:pt>
                <c:pt idx="3">
                  <c:v>83.5</c:v>
                </c:pt>
                <c:pt idx="4">
                  <c:v>97.4</c:v>
                </c:pt>
              </c:numCache>
            </c:numRef>
          </c:val>
          <c:extLst>
            <c:ext xmlns:c16="http://schemas.microsoft.com/office/drawing/2014/chart" uri="{C3380CC4-5D6E-409C-BE32-E72D297353CC}">
              <c16:uniqueId val="{00000000-8BF2-4CC2-8F6B-A14E77FA445E}"/>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129.69999999999999</c:v>
                </c:pt>
                <c:pt idx="1">
                  <c:v>135.9</c:v>
                </c:pt>
                <c:pt idx="2">
                  <c:v>130.5</c:v>
                </c:pt>
                <c:pt idx="3">
                  <c:v>129.9</c:v>
                </c:pt>
                <c:pt idx="4">
                  <c:v>130.19999999999999</c:v>
                </c:pt>
              </c:numCache>
            </c:numRef>
          </c:val>
          <c:smooth val="0"/>
          <c:extLst>
            <c:ext xmlns:c16="http://schemas.microsoft.com/office/drawing/2014/chart" uri="{C3380CC4-5D6E-409C-BE32-E72D297353CC}">
              <c16:uniqueId val="{00000001-8BF2-4CC2-8F6B-A14E77FA445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BF2-4CC2-8F6B-A14E77FA445E}"/>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116</c:v>
                </c:pt>
                <c:pt idx="1">
                  <c:v>113.1</c:v>
                </c:pt>
                <c:pt idx="2">
                  <c:v>111.6</c:v>
                </c:pt>
                <c:pt idx="3">
                  <c:v>80.900000000000006</c:v>
                </c:pt>
                <c:pt idx="4">
                  <c:v>92.2</c:v>
                </c:pt>
              </c:numCache>
            </c:numRef>
          </c:val>
          <c:extLst>
            <c:ext xmlns:c16="http://schemas.microsoft.com/office/drawing/2014/chart" uri="{C3380CC4-5D6E-409C-BE32-E72D297353CC}">
              <c16:uniqueId val="{00000000-94EC-487E-BF81-92A958A800FE}"/>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130.4</c:v>
                </c:pt>
                <c:pt idx="1">
                  <c:v>136.30000000000001</c:v>
                </c:pt>
                <c:pt idx="2">
                  <c:v>130.69999999999999</c:v>
                </c:pt>
                <c:pt idx="3">
                  <c:v>128.9</c:v>
                </c:pt>
                <c:pt idx="4">
                  <c:v>129.30000000000001</c:v>
                </c:pt>
              </c:numCache>
            </c:numRef>
          </c:val>
          <c:smooth val="0"/>
          <c:extLst>
            <c:ext xmlns:c16="http://schemas.microsoft.com/office/drawing/2014/chart" uri="{C3380CC4-5D6E-409C-BE32-E72D297353CC}">
              <c16:uniqueId val="{00000001-94EC-487E-BF81-92A958A800FE}"/>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4EC-487E-BF81-92A958A800FE}"/>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980.2</c:v>
                </c:pt>
                <c:pt idx="1">
                  <c:v>1051.5</c:v>
                </c:pt>
                <c:pt idx="2">
                  <c:v>568.1</c:v>
                </c:pt>
                <c:pt idx="3">
                  <c:v>737.5</c:v>
                </c:pt>
                <c:pt idx="4">
                  <c:v>256.3</c:v>
                </c:pt>
              </c:numCache>
            </c:numRef>
          </c:val>
          <c:extLst>
            <c:ext xmlns:c16="http://schemas.microsoft.com/office/drawing/2014/chart" uri="{C3380CC4-5D6E-409C-BE32-E72D297353CC}">
              <c16:uniqueId val="{00000000-5E63-4CD0-A3D7-846C478683CC}"/>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716.7</c:v>
                </c:pt>
                <c:pt idx="1">
                  <c:v>688</c:v>
                </c:pt>
                <c:pt idx="2">
                  <c:v>707.7</c:v>
                </c:pt>
                <c:pt idx="3">
                  <c:v>749.1</c:v>
                </c:pt>
                <c:pt idx="4">
                  <c:v>763.6</c:v>
                </c:pt>
              </c:numCache>
            </c:numRef>
          </c:val>
          <c:smooth val="0"/>
          <c:extLst>
            <c:ext xmlns:c16="http://schemas.microsoft.com/office/drawing/2014/chart" uri="{C3380CC4-5D6E-409C-BE32-E72D297353CC}">
              <c16:uniqueId val="{00000001-5E63-4CD0-A3D7-846C478683CC}"/>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E63-4CD0-A3D7-846C478683CC}"/>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6890.4</c:v>
                </c:pt>
                <c:pt idx="1">
                  <c:v>7277.6</c:v>
                </c:pt>
                <c:pt idx="2">
                  <c:v>7887.8</c:v>
                </c:pt>
                <c:pt idx="3">
                  <c:v>11533.3</c:v>
                </c:pt>
                <c:pt idx="4">
                  <c:v>11194.4</c:v>
                </c:pt>
              </c:numCache>
            </c:numRef>
          </c:val>
          <c:extLst>
            <c:ext xmlns:c16="http://schemas.microsoft.com/office/drawing/2014/chart" uri="{C3380CC4-5D6E-409C-BE32-E72D297353CC}">
              <c16:uniqueId val="{00000000-52F7-4EF4-A42C-7F17DE855683}"/>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8014.2</c:v>
                </c:pt>
                <c:pt idx="1">
                  <c:v>8260</c:v>
                </c:pt>
                <c:pt idx="2">
                  <c:v>8600.1</c:v>
                </c:pt>
                <c:pt idx="3">
                  <c:v>9078.5</c:v>
                </c:pt>
                <c:pt idx="4">
                  <c:v>9106</c:v>
                </c:pt>
              </c:numCache>
            </c:numRef>
          </c:val>
          <c:smooth val="0"/>
          <c:extLst>
            <c:ext xmlns:c16="http://schemas.microsoft.com/office/drawing/2014/chart" uri="{C3380CC4-5D6E-409C-BE32-E72D297353CC}">
              <c16:uniqueId val="{00000001-52F7-4EF4-A42C-7F17DE855683}"/>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551658</c:v>
                </c:pt>
                <c:pt idx="1">
                  <c:v>438485</c:v>
                </c:pt>
                <c:pt idx="2">
                  <c:v>298630</c:v>
                </c:pt>
                <c:pt idx="3">
                  <c:v>287783</c:v>
                </c:pt>
                <c:pt idx="4">
                  <c:v>204249</c:v>
                </c:pt>
              </c:numCache>
            </c:numRef>
          </c:val>
          <c:extLst>
            <c:ext xmlns:c16="http://schemas.microsoft.com/office/drawing/2014/chart" uri="{C3380CC4-5D6E-409C-BE32-E72D297353CC}">
              <c16:uniqueId val="{00000000-6495-4BE0-82D0-DA33508C7286}"/>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1494682</c:v>
                </c:pt>
                <c:pt idx="1">
                  <c:v>1543942</c:v>
                </c:pt>
                <c:pt idx="2">
                  <c:v>1467681</c:v>
                </c:pt>
                <c:pt idx="3">
                  <c:v>1533303</c:v>
                </c:pt>
                <c:pt idx="4">
                  <c:v>1359753</c:v>
                </c:pt>
              </c:numCache>
            </c:numRef>
          </c:val>
          <c:smooth val="0"/>
          <c:extLst>
            <c:ext xmlns:c16="http://schemas.microsoft.com/office/drawing/2014/chart" uri="{C3380CC4-5D6E-409C-BE32-E72D297353CC}">
              <c16:uniqueId val="{00000001-6495-4BE0-82D0-DA33508C7286}"/>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36.4</c:v>
                </c:pt>
                <c:pt idx="1">
                  <c:v>37.299999999999997</c:v>
                </c:pt>
                <c:pt idx="2">
                  <c:v>34.1</c:v>
                </c:pt>
                <c:pt idx="3">
                  <c:v>26</c:v>
                </c:pt>
                <c:pt idx="4">
                  <c:v>20.8</c:v>
                </c:pt>
              </c:numCache>
            </c:numRef>
          </c:val>
          <c:extLst>
            <c:ext xmlns:c16="http://schemas.microsoft.com/office/drawing/2014/chart" uri="{C3380CC4-5D6E-409C-BE32-E72D297353CC}">
              <c16:uniqueId val="{00000000-F531-4C54-9399-CA921937450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37.700000000000003</c:v>
                </c:pt>
                <c:pt idx="1">
                  <c:v>36.200000000000003</c:v>
                </c:pt>
                <c:pt idx="2">
                  <c:v>36.5</c:v>
                </c:pt>
                <c:pt idx="3">
                  <c:v>35.299999999999997</c:v>
                </c:pt>
                <c:pt idx="4">
                  <c:v>35</c:v>
                </c:pt>
              </c:numCache>
            </c:numRef>
          </c:val>
          <c:smooth val="0"/>
          <c:extLst>
            <c:ext xmlns:c16="http://schemas.microsoft.com/office/drawing/2014/chart" uri="{C3380CC4-5D6E-409C-BE32-E72D297353CC}">
              <c16:uniqueId val="{00000001-F531-4C54-9399-CA921937450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9.6999999999999993</c:v>
                </c:pt>
                <c:pt idx="1">
                  <c:v>10</c:v>
                </c:pt>
                <c:pt idx="2">
                  <c:v>18.899999999999999</c:v>
                </c:pt>
                <c:pt idx="3">
                  <c:v>22.3</c:v>
                </c:pt>
                <c:pt idx="4">
                  <c:v>6.9</c:v>
                </c:pt>
              </c:numCache>
            </c:numRef>
          </c:val>
          <c:extLst>
            <c:ext xmlns:c16="http://schemas.microsoft.com/office/drawing/2014/chart" uri="{C3380CC4-5D6E-409C-BE32-E72D297353CC}">
              <c16:uniqueId val="{00000000-D7F0-4709-ABC7-34639559D4A1}"/>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20</c:v>
                </c:pt>
                <c:pt idx="1">
                  <c:v>18.2</c:v>
                </c:pt>
                <c:pt idx="2">
                  <c:v>20.9</c:v>
                </c:pt>
                <c:pt idx="3">
                  <c:v>21.1</c:v>
                </c:pt>
                <c:pt idx="4">
                  <c:v>19</c:v>
                </c:pt>
              </c:numCache>
            </c:numRef>
          </c:val>
          <c:smooth val="0"/>
          <c:extLst>
            <c:ext xmlns:c16="http://schemas.microsoft.com/office/drawing/2014/chart" uri="{C3380CC4-5D6E-409C-BE32-E72D297353CC}">
              <c16:uniqueId val="{00000001-D7F0-4709-ABC7-34639559D4A1}"/>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65.599999999999994</c:v>
                </c:pt>
                <c:pt idx="1">
                  <c:v>71.2</c:v>
                </c:pt>
                <c:pt idx="2">
                  <c:v>88.3</c:v>
                </c:pt>
                <c:pt idx="3">
                  <c:v>230.5</c:v>
                </c:pt>
                <c:pt idx="4">
                  <c:v>602.9</c:v>
                </c:pt>
              </c:numCache>
            </c:numRef>
          </c:val>
          <c:extLst>
            <c:ext xmlns:c16="http://schemas.microsoft.com/office/drawing/2014/chart" uri="{C3380CC4-5D6E-409C-BE32-E72D297353CC}">
              <c16:uniqueId val="{00000000-CD69-4F4F-92F5-AE5050D98E9E}"/>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109.9</c:v>
                </c:pt>
                <c:pt idx="1">
                  <c:v>103.6</c:v>
                </c:pt>
                <c:pt idx="2">
                  <c:v>95.7</c:v>
                </c:pt>
                <c:pt idx="3">
                  <c:v>88.5</c:v>
                </c:pt>
                <c:pt idx="4">
                  <c:v>92.4</c:v>
                </c:pt>
              </c:numCache>
            </c:numRef>
          </c:val>
          <c:smooth val="0"/>
          <c:extLst>
            <c:ext xmlns:c16="http://schemas.microsoft.com/office/drawing/2014/chart" uri="{C3380CC4-5D6E-409C-BE32-E72D297353CC}">
              <c16:uniqueId val="{00000001-CD69-4F4F-92F5-AE5050D98E9E}"/>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69.099999999999994</c:v>
                </c:pt>
                <c:pt idx="1">
                  <c:v>69.3</c:v>
                </c:pt>
                <c:pt idx="2">
                  <c:v>71.5</c:v>
                </c:pt>
                <c:pt idx="3">
                  <c:v>71.3</c:v>
                </c:pt>
                <c:pt idx="4">
                  <c:v>68.599999999999994</c:v>
                </c:pt>
              </c:numCache>
            </c:numRef>
          </c:val>
          <c:extLst>
            <c:ext xmlns:c16="http://schemas.microsoft.com/office/drawing/2014/chart" uri="{C3380CC4-5D6E-409C-BE32-E72D297353CC}">
              <c16:uniqueId val="{00000000-9A76-4840-926C-C086D1AB0ADD}"/>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59.6</c:v>
                </c:pt>
                <c:pt idx="1">
                  <c:v>60.3</c:v>
                </c:pt>
                <c:pt idx="2">
                  <c:v>60.2</c:v>
                </c:pt>
                <c:pt idx="3">
                  <c:v>61.2</c:v>
                </c:pt>
                <c:pt idx="4">
                  <c:v>61.9</c:v>
                </c:pt>
              </c:numCache>
            </c:numRef>
          </c:val>
          <c:smooth val="0"/>
          <c:extLst>
            <c:ext xmlns:c16="http://schemas.microsoft.com/office/drawing/2014/chart" uri="{C3380CC4-5D6E-409C-BE32-E72D297353CC}">
              <c16:uniqueId val="{00000001-9A76-4840-926C-C086D1AB0ADD}"/>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10.199999999999999</c:v>
                </c:pt>
                <c:pt idx="1">
                  <c:v>10.5</c:v>
                </c:pt>
                <c:pt idx="2">
                  <c:v>9.6</c:v>
                </c:pt>
                <c:pt idx="3">
                  <c:v>11.3</c:v>
                </c:pt>
                <c:pt idx="4">
                  <c:v>10</c:v>
                </c:pt>
              </c:numCache>
            </c:numRef>
          </c:val>
          <c:extLst>
            <c:ext xmlns:c16="http://schemas.microsoft.com/office/drawing/2014/chart" uri="{C3380CC4-5D6E-409C-BE32-E72D297353CC}">
              <c16:uniqueId val="{00000000-717D-46F2-89BB-3A303BEF31C8}"/>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18.7</c:v>
                </c:pt>
                <c:pt idx="1">
                  <c:v>20.5</c:v>
                </c:pt>
                <c:pt idx="2">
                  <c:v>21.4</c:v>
                </c:pt>
                <c:pt idx="3">
                  <c:v>22.6</c:v>
                </c:pt>
                <c:pt idx="4">
                  <c:v>22.2</c:v>
                </c:pt>
              </c:numCache>
            </c:numRef>
          </c:val>
          <c:smooth val="0"/>
          <c:extLst>
            <c:ext xmlns:c16="http://schemas.microsoft.com/office/drawing/2014/chart" uri="{C3380CC4-5D6E-409C-BE32-E72D297353CC}">
              <c16:uniqueId val="{00000001-717D-46F2-89BB-3A303BEF31C8}"/>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37.299999999999997</c:v>
                </c:pt>
                <c:pt idx="1">
                  <c:v>38.200000000000003</c:v>
                </c:pt>
                <c:pt idx="2">
                  <c:v>34.9</c:v>
                </c:pt>
                <c:pt idx="3">
                  <c:v>26.6</c:v>
                </c:pt>
                <c:pt idx="4">
                  <c:v>21.3</c:v>
                </c:pt>
              </c:numCache>
            </c:numRef>
          </c:val>
          <c:extLst>
            <c:ext xmlns:c16="http://schemas.microsoft.com/office/drawing/2014/chart" uri="{C3380CC4-5D6E-409C-BE32-E72D297353CC}">
              <c16:uniqueId val="{00000000-F9DB-4B23-A5D7-4FDA711D8FB2}"/>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39.1</c:v>
                </c:pt>
                <c:pt idx="1">
                  <c:v>37.299999999999997</c:v>
                </c:pt>
                <c:pt idx="2">
                  <c:v>38</c:v>
                </c:pt>
                <c:pt idx="3">
                  <c:v>36.5</c:v>
                </c:pt>
                <c:pt idx="4">
                  <c:v>36.6</c:v>
                </c:pt>
              </c:numCache>
            </c:numRef>
          </c:val>
          <c:smooth val="0"/>
          <c:extLst>
            <c:ext xmlns:c16="http://schemas.microsoft.com/office/drawing/2014/chart" uri="{C3380CC4-5D6E-409C-BE32-E72D297353CC}">
              <c16:uniqueId val="{00000001-F9DB-4B23-A5D7-4FDA711D8FB2}"/>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6.4</c:v>
                </c:pt>
                <c:pt idx="1">
                  <c:v>8.6</c:v>
                </c:pt>
                <c:pt idx="2">
                  <c:v>16.600000000000001</c:v>
                </c:pt>
                <c:pt idx="3">
                  <c:v>21.4</c:v>
                </c:pt>
                <c:pt idx="4">
                  <c:v>6.7</c:v>
                </c:pt>
              </c:numCache>
            </c:numRef>
          </c:val>
          <c:extLst>
            <c:ext xmlns:c16="http://schemas.microsoft.com/office/drawing/2014/chart" uri="{C3380CC4-5D6E-409C-BE32-E72D297353CC}">
              <c16:uniqueId val="{00000000-BB54-43E0-8255-E7B739713549}"/>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21.4</c:v>
                </c:pt>
                <c:pt idx="1">
                  <c:v>19.3</c:v>
                </c:pt>
                <c:pt idx="2">
                  <c:v>20.6</c:v>
                </c:pt>
                <c:pt idx="3">
                  <c:v>21.6</c:v>
                </c:pt>
                <c:pt idx="4">
                  <c:v>20</c:v>
                </c:pt>
              </c:numCache>
            </c:numRef>
          </c:val>
          <c:smooth val="0"/>
          <c:extLst>
            <c:ext xmlns:c16="http://schemas.microsoft.com/office/drawing/2014/chart" uri="{C3380CC4-5D6E-409C-BE32-E72D297353CC}">
              <c16:uniqueId val="{00000001-BB54-43E0-8255-E7B739713549}"/>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57.4</c:v>
                </c:pt>
                <c:pt idx="1">
                  <c:v>65.2</c:v>
                </c:pt>
                <c:pt idx="2">
                  <c:v>84.1</c:v>
                </c:pt>
                <c:pt idx="3">
                  <c:v>228.6</c:v>
                </c:pt>
                <c:pt idx="4">
                  <c:v>602.9</c:v>
                </c:pt>
              </c:numCache>
            </c:numRef>
          </c:val>
          <c:extLst>
            <c:ext xmlns:c16="http://schemas.microsoft.com/office/drawing/2014/chart" uri="{C3380CC4-5D6E-409C-BE32-E72D297353CC}">
              <c16:uniqueId val="{00000000-1794-420A-A139-84F71C9EE5BC}"/>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89.4</c:v>
                </c:pt>
                <c:pt idx="1">
                  <c:v>83.3</c:v>
                </c:pt>
                <c:pt idx="2">
                  <c:v>73.2</c:v>
                </c:pt>
                <c:pt idx="3">
                  <c:v>71.400000000000006</c:v>
                </c:pt>
                <c:pt idx="4">
                  <c:v>82</c:v>
                </c:pt>
              </c:numCache>
            </c:numRef>
          </c:val>
          <c:smooth val="0"/>
          <c:extLst>
            <c:ext xmlns:c16="http://schemas.microsoft.com/office/drawing/2014/chart" uri="{C3380CC4-5D6E-409C-BE32-E72D297353CC}">
              <c16:uniqueId val="{00000001-1794-420A-A139-84F71C9EE5BC}"/>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69.599999999999994</c:v>
                </c:pt>
                <c:pt idx="1">
                  <c:v>69.7</c:v>
                </c:pt>
                <c:pt idx="2">
                  <c:v>71.7</c:v>
                </c:pt>
                <c:pt idx="3">
                  <c:v>71.400000000000006</c:v>
                </c:pt>
                <c:pt idx="4">
                  <c:v>68.599999999999994</c:v>
                </c:pt>
              </c:numCache>
            </c:numRef>
          </c:val>
          <c:extLst>
            <c:ext xmlns:c16="http://schemas.microsoft.com/office/drawing/2014/chart" uri="{C3380CC4-5D6E-409C-BE32-E72D297353CC}">
              <c16:uniqueId val="{00000000-E75B-45D7-B315-AC791A64547F}"/>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61.7</c:v>
                </c:pt>
                <c:pt idx="1">
                  <c:v>62.1</c:v>
                </c:pt>
                <c:pt idx="2">
                  <c:v>62.6</c:v>
                </c:pt>
                <c:pt idx="3">
                  <c:v>63.4</c:v>
                </c:pt>
                <c:pt idx="4">
                  <c:v>63.8</c:v>
                </c:pt>
              </c:numCache>
            </c:numRef>
          </c:val>
          <c:smooth val="0"/>
          <c:extLst>
            <c:ext xmlns:c16="http://schemas.microsoft.com/office/drawing/2014/chart" uri="{C3380CC4-5D6E-409C-BE32-E72D297353CC}">
              <c16:uniqueId val="{00000001-E75B-45D7-B315-AC791A64547F}"/>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9.4</c:v>
                </c:pt>
                <c:pt idx="1">
                  <c:v>9.6999999999999993</c:v>
                </c:pt>
                <c:pt idx="2">
                  <c:v>8.8000000000000007</c:v>
                </c:pt>
                <c:pt idx="3">
                  <c:v>10.5</c:v>
                </c:pt>
                <c:pt idx="4">
                  <c:v>9.6999999999999993</c:v>
                </c:pt>
              </c:numCache>
            </c:numRef>
          </c:val>
          <c:extLst>
            <c:ext xmlns:c16="http://schemas.microsoft.com/office/drawing/2014/chart" uri="{C3380CC4-5D6E-409C-BE32-E72D297353CC}">
              <c16:uniqueId val="{00000000-53A4-4290-8B63-BB83B8010AA5}"/>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13.3</c:v>
                </c:pt>
                <c:pt idx="1">
                  <c:v>14.4</c:v>
                </c:pt>
                <c:pt idx="2">
                  <c:v>15.3</c:v>
                </c:pt>
                <c:pt idx="3">
                  <c:v>16.100000000000001</c:v>
                </c:pt>
                <c:pt idx="4">
                  <c:v>15.2</c:v>
                </c:pt>
              </c:numCache>
            </c:numRef>
          </c:val>
          <c:smooth val="0"/>
          <c:extLst>
            <c:ext xmlns:c16="http://schemas.microsoft.com/office/drawing/2014/chart" uri="{C3380CC4-5D6E-409C-BE32-E72D297353CC}">
              <c16:uniqueId val="{00000001-53A4-4290-8B63-BB83B8010AA5}"/>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0BA-40BE-8EB8-5EC300C4B6DC}"/>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BA-40BE-8EB8-5EC300C4B6DC}"/>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5E4-42E8-B312-8B9447F1520C}"/>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E4-42E8-B312-8B9447F1520C}"/>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91E-410D-96A7-4D83157FE121}"/>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1E-410D-96A7-4D83157FE121}"/>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E30-44C3-9DAF-E795CEF4D01C}"/>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30-44C3-9DAF-E795CEF4D01C}"/>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E26-41EB-BEDB-0D969DE50366}"/>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26-41EB-BEDB-0D969DE50366}"/>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4.5999999999999996</c:v>
                </c:pt>
                <c:pt idx="1">
                  <c:v>5.0999999999999996</c:v>
                </c:pt>
                <c:pt idx="2">
                  <c:v>5.4</c:v>
                </c:pt>
                <c:pt idx="3">
                  <c:v>4.4000000000000004</c:v>
                </c:pt>
                <c:pt idx="4">
                  <c:v>1.4</c:v>
                </c:pt>
              </c:numCache>
            </c:numRef>
          </c:val>
          <c:extLst>
            <c:ext xmlns:c16="http://schemas.microsoft.com/office/drawing/2014/chart" uri="{C3380CC4-5D6E-409C-BE32-E72D297353CC}">
              <c16:uniqueId val="{00000000-573B-4AB9-9F45-EE1195716220}"/>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14</c:v>
                </c:pt>
                <c:pt idx="1">
                  <c:v>15.5</c:v>
                </c:pt>
                <c:pt idx="2">
                  <c:v>13.1</c:v>
                </c:pt>
                <c:pt idx="3">
                  <c:v>19.899999999999999</c:v>
                </c:pt>
                <c:pt idx="4">
                  <c:v>16.899999999999999</c:v>
                </c:pt>
              </c:numCache>
            </c:numRef>
          </c:val>
          <c:smooth val="0"/>
          <c:extLst>
            <c:ext xmlns:c16="http://schemas.microsoft.com/office/drawing/2014/chart" uri="{C3380CC4-5D6E-409C-BE32-E72D297353CC}">
              <c16:uniqueId val="{00000001-573B-4AB9-9F45-EE1195716220}"/>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46.2</c:v>
                </c:pt>
                <c:pt idx="1">
                  <c:v>33.4</c:v>
                </c:pt>
                <c:pt idx="2">
                  <c:v>40.5</c:v>
                </c:pt>
                <c:pt idx="3">
                  <c:v>39.9</c:v>
                </c:pt>
                <c:pt idx="4">
                  <c:v>34.700000000000003</c:v>
                </c:pt>
              </c:numCache>
            </c:numRef>
          </c:val>
          <c:extLst>
            <c:ext xmlns:c16="http://schemas.microsoft.com/office/drawing/2014/chart" uri="{C3380CC4-5D6E-409C-BE32-E72D297353CC}">
              <c16:uniqueId val="{00000000-0AFE-4A5D-A560-6BD3D5D21E80}"/>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20.100000000000001</c:v>
                </c:pt>
                <c:pt idx="1">
                  <c:v>28.4</c:v>
                </c:pt>
                <c:pt idx="2">
                  <c:v>25</c:v>
                </c:pt>
                <c:pt idx="3">
                  <c:v>12.9</c:v>
                </c:pt>
                <c:pt idx="4">
                  <c:v>14</c:v>
                </c:pt>
              </c:numCache>
            </c:numRef>
          </c:val>
          <c:smooth val="0"/>
          <c:extLst>
            <c:ext xmlns:c16="http://schemas.microsoft.com/office/drawing/2014/chart" uri="{C3380CC4-5D6E-409C-BE32-E72D297353CC}">
              <c16:uniqueId val="{00000001-0AFE-4A5D-A560-6BD3D5D21E80}"/>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1074.8</c:v>
                </c:pt>
                <c:pt idx="1">
                  <c:v>775.6</c:v>
                </c:pt>
                <c:pt idx="2">
                  <c:v>544.6</c:v>
                </c:pt>
                <c:pt idx="3">
                  <c:v>430</c:v>
                </c:pt>
                <c:pt idx="4">
                  <c:v>623.4</c:v>
                </c:pt>
              </c:numCache>
            </c:numRef>
          </c:val>
          <c:extLst>
            <c:ext xmlns:c16="http://schemas.microsoft.com/office/drawing/2014/chart" uri="{C3380CC4-5D6E-409C-BE32-E72D297353CC}">
              <c16:uniqueId val="{00000000-44B4-4431-9FAD-207C5D27690C}"/>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224.7</c:v>
                </c:pt>
                <c:pt idx="1">
                  <c:v>167.2</c:v>
                </c:pt>
                <c:pt idx="2">
                  <c:v>267.7</c:v>
                </c:pt>
                <c:pt idx="3">
                  <c:v>155.5</c:v>
                </c:pt>
                <c:pt idx="4">
                  <c:v>121</c:v>
                </c:pt>
              </c:numCache>
            </c:numRef>
          </c:val>
          <c:smooth val="0"/>
          <c:extLst>
            <c:ext xmlns:c16="http://schemas.microsoft.com/office/drawing/2014/chart" uri="{C3380CC4-5D6E-409C-BE32-E72D297353CC}">
              <c16:uniqueId val="{00000001-44B4-4431-9FAD-207C5D27690C}"/>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54.6</c:v>
                </c:pt>
                <c:pt idx="1">
                  <c:v>58.9</c:v>
                </c:pt>
                <c:pt idx="2">
                  <c:v>64.099999999999994</c:v>
                </c:pt>
                <c:pt idx="3">
                  <c:v>69.400000000000006</c:v>
                </c:pt>
                <c:pt idx="4">
                  <c:v>#N/A</c:v>
                </c:pt>
              </c:numCache>
            </c:numRef>
          </c:val>
          <c:extLst>
            <c:ext xmlns:c16="http://schemas.microsoft.com/office/drawing/2014/chart" uri="{C3380CC4-5D6E-409C-BE32-E72D297353CC}">
              <c16:uniqueId val="{00000000-2A85-4D70-BDCD-422F7E3DEBA0}"/>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48.7</c:v>
                </c:pt>
                <c:pt idx="1">
                  <c:v>53.3</c:v>
                </c:pt>
                <c:pt idx="2">
                  <c:v>29</c:v>
                </c:pt>
                <c:pt idx="3">
                  <c:v>32.4</c:v>
                </c:pt>
                <c:pt idx="4">
                  <c:v>42.4</c:v>
                </c:pt>
              </c:numCache>
            </c:numRef>
          </c:val>
          <c:smooth val="0"/>
          <c:extLst>
            <c:ext xmlns:c16="http://schemas.microsoft.com/office/drawing/2014/chart" uri="{C3380CC4-5D6E-409C-BE32-E72D297353CC}">
              <c16:uniqueId val="{00000001-2A85-4D70-BDCD-422F7E3DEBA0}"/>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643-45B4-AE04-B0F9643ECA60}"/>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B643-45B4-AE04-B0F9643ECA60}"/>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D4-4230-9B13-E0CF0C75338C}"/>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D4-4230-9B13-E0CF0C75338C}"/>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5B-4B44-9BDB-FA63EC88274A}"/>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5B-4B44-9BDB-FA63EC88274A}"/>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83C-48A5-8FD0-6B69EBECC674}"/>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3C-48A5-8FD0-6B69EBECC674}"/>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2C8-4677-B699-82EEAE2A9937}"/>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C8-4677-B699-82EEAE2A9937}"/>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544-4254-8FB3-5FF39A0B5F00}"/>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44-4254-8FB3-5FF39A0B5F00}"/>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18" Type="http://schemas.openxmlformats.org/officeDocument/2006/relationships/image" Target="../media/image42.emf"/><Relationship Id="rId3" Type="http://schemas.openxmlformats.org/officeDocument/2006/relationships/image" Target="../media/image27.emf"/><Relationship Id="rId21" Type="http://schemas.openxmlformats.org/officeDocument/2006/relationships/image" Target="../media/image45.emf"/><Relationship Id="rId7" Type="http://schemas.openxmlformats.org/officeDocument/2006/relationships/image" Target="../media/image31.emf"/><Relationship Id="rId12" Type="http://schemas.openxmlformats.org/officeDocument/2006/relationships/image" Target="../media/image36.emf"/><Relationship Id="rId17" Type="http://schemas.openxmlformats.org/officeDocument/2006/relationships/image" Target="../media/image41.emf"/><Relationship Id="rId2" Type="http://schemas.openxmlformats.org/officeDocument/2006/relationships/image" Target="../media/image26.emf"/><Relationship Id="rId16" Type="http://schemas.openxmlformats.org/officeDocument/2006/relationships/image" Target="../media/image40.emf"/><Relationship Id="rId20" Type="http://schemas.openxmlformats.org/officeDocument/2006/relationships/image" Target="../media/image44.emf"/><Relationship Id="rId1" Type="http://schemas.openxmlformats.org/officeDocument/2006/relationships/image" Target="../media/image25.emf"/><Relationship Id="rId6" Type="http://schemas.openxmlformats.org/officeDocument/2006/relationships/image" Target="../media/image30.emf"/><Relationship Id="rId11" Type="http://schemas.openxmlformats.org/officeDocument/2006/relationships/image" Target="../media/image35.emf"/><Relationship Id="rId24" Type="http://schemas.openxmlformats.org/officeDocument/2006/relationships/image" Target="../media/image48.emf"/><Relationship Id="rId5" Type="http://schemas.openxmlformats.org/officeDocument/2006/relationships/image" Target="../media/image29.emf"/><Relationship Id="rId15" Type="http://schemas.openxmlformats.org/officeDocument/2006/relationships/image" Target="../media/image39.emf"/><Relationship Id="rId23" Type="http://schemas.openxmlformats.org/officeDocument/2006/relationships/image" Target="../media/image47.emf"/><Relationship Id="rId10" Type="http://schemas.openxmlformats.org/officeDocument/2006/relationships/image" Target="../media/image34.emf"/><Relationship Id="rId19" Type="http://schemas.openxmlformats.org/officeDocument/2006/relationships/image" Target="../media/image43.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 Id="rId22" Type="http://schemas.openxmlformats.org/officeDocument/2006/relationships/image" Target="../media/image46.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95955" y="7483889"/>
          <a:ext cx="5662108" cy="2909863"/>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29906" y="7483889"/>
          <a:ext cx="5650978" cy="2909863"/>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352725" y="7483889"/>
          <a:ext cx="5662109" cy="2909863"/>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290758" y="7483889"/>
          <a:ext cx="5660501" cy="2909863"/>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240790" y="7483889"/>
          <a:ext cx="5671634" cy="2909863"/>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（最大出力合計54,200kW）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23456" y="12330545"/>
          <a:ext cx="5660287" cy="290986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23456" y="15395864"/>
          <a:ext cx="5660287" cy="2909864"/>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23456" y="18478500"/>
          <a:ext cx="5660287" cy="2909863"/>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23456" y="21543819"/>
          <a:ext cx="5660287" cy="2909864"/>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23456" y="24574501"/>
          <a:ext cx="5660287" cy="2909864"/>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6979238" y="12330545"/>
          <a:ext cx="5166000" cy="290986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6979238" y="15395864"/>
          <a:ext cx="5166000" cy="2909864"/>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6979238" y="18478500"/>
          <a:ext cx="5166000" cy="2909863"/>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6979238" y="21543819"/>
          <a:ext cx="5166000" cy="2909864"/>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6979238" y="24574501"/>
          <a:ext cx="5166000" cy="2909864"/>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815463" y="12330545"/>
          <a:ext cx="5166000" cy="290986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815463" y="15395864"/>
          <a:ext cx="5166000" cy="2909864"/>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815463" y="18478500"/>
          <a:ext cx="5166000" cy="2909863"/>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815463" y="21543819"/>
          <a:ext cx="5166000" cy="2909864"/>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815463" y="24574501"/>
          <a:ext cx="5166000" cy="2909864"/>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651688" y="12330545"/>
          <a:ext cx="5166000" cy="290986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651688" y="15395864"/>
          <a:ext cx="5166000" cy="2909864"/>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651688" y="18478500"/>
          <a:ext cx="5166000" cy="2909863"/>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651688" y="21543819"/>
          <a:ext cx="5166000" cy="2909864"/>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651688" y="24574501"/>
          <a:ext cx="5166000" cy="2909864"/>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539867" y="12330545"/>
          <a:ext cx="5166000" cy="290986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539867" y="15395864"/>
          <a:ext cx="5166000" cy="2909864"/>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539867" y="18478500"/>
          <a:ext cx="5166000" cy="2909863"/>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539867" y="21543819"/>
          <a:ext cx="5166000" cy="2909864"/>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539867" y="24574501"/>
          <a:ext cx="5166000" cy="2909864"/>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94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94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94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94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94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95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95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95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95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95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95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95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95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95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95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96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961"/>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962"/>
                </a:ext>
              </a:extLst>
            </xdr:cNvPicPr>
          </xdr:nvPicPr>
          <xdr:blipFill>
            <a:blip xmlns:r="http://schemas.openxmlformats.org/officeDocument/2006/relationships" r:embed="rId47"/>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963"/>
                </a:ext>
              </a:extLst>
            </xdr:cNvPicPr>
          </xdr:nvPicPr>
          <xdr:blipFill>
            <a:blip xmlns:r="http://schemas.openxmlformats.org/officeDocument/2006/relationships" r:embed="rId47"/>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964"/>
                </a:ext>
              </a:extLst>
            </xdr:cNvPicPr>
          </xdr:nvPicPr>
          <xdr:blipFill>
            <a:blip xmlns:r="http://schemas.openxmlformats.org/officeDocument/2006/relationships" r:embed="rId47"/>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965"/>
                </a:ext>
              </a:extLst>
            </xdr:cNvPicPr>
          </xdr:nvPicPr>
          <xdr:blipFill>
            <a:blip xmlns:r="http://schemas.openxmlformats.org/officeDocument/2006/relationships" r:embed="rId48"/>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966"/>
                </a:ext>
              </a:extLst>
            </xdr:cNvPicPr>
          </xdr:nvPicPr>
          <xdr:blipFill>
            <a:blip xmlns:r="http://schemas.openxmlformats.org/officeDocument/2006/relationships" r:embed="rId49"/>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967"/>
                </a:ext>
              </a:extLst>
            </xdr:cNvPicPr>
          </xdr:nvPicPr>
          <xdr:blipFill>
            <a:blip xmlns:r="http://schemas.openxmlformats.org/officeDocument/2006/relationships" r:embed="rId50"/>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968"/>
                </a:ext>
              </a:extLst>
            </xdr:cNvPicPr>
          </xdr:nvPicPr>
          <xdr:blipFill>
            <a:blip xmlns:r="http://schemas.openxmlformats.org/officeDocument/2006/relationships" r:embed="rId51"/>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969"/>
                </a:ext>
              </a:extLst>
            </xdr:cNvPicPr>
          </xdr:nvPicPr>
          <xdr:blipFill>
            <a:blip xmlns:r="http://schemas.openxmlformats.org/officeDocument/2006/relationships" r:embed="rId52"/>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970"/>
                </a:ext>
              </a:extLst>
            </xdr:cNvPicPr>
          </xdr:nvPicPr>
          <xdr:blipFill>
            <a:blip xmlns:r="http://schemas.openxmlformats.org/officeDocument/2006/relationships" r:embed="rId53"/>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971"/>
                </a:ext>
              </a:extLst>
            </xdr:cNvPicPr>
          </xdr:nvPicPr>
          <xdr:blipFill>
            <a:blip xmlns:r="http://schemas.openxmlformats.org/officeDocument/2006/relationships" r:embed="rId53"/>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972"/>
                </a:ext>
              </a:extLst>
            </xdr:cNvPicPr>
          </xdr:nvPicPr>
          <xdr:blipFill>
            <a:blip xmlns:r="http://schemas.openxmlformats.org/officeDocument/2006/relationships" r:embed="rId53"/>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973"/>
                </a:ext>
              </a:extLst>
            </xdr:cNvPicPr>
          </xdr:nvPicPr>
          <xdr:blipFill>
            <a:blip xmlns:r="http://schemas.openxmlformats.org/officeDocument/2006/relationships" r:embed="rId53"/>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974"/>
                </a:ext>
              </a:extLst>
            </xdr:cNvPicPr>
          </xdr:nvPicPr>
          <xdr:blipFill>
            <a:blip xmlns:r="http://schemas.openxmlformats.org/officeDocument/2006/relationships" r:embed="rId53"/>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975"/>
                </a:ext>
              </a:extLst>
            </xdr:cNvPicPr>
          </xdr:nvPicPr>
          <xdr:blipFill>
            <a:blip xmlns:r="http://schemas.openxmlformats.org/officeDocument/2006/relationships" r:embed="rId54"/>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976"/>
                </a:ext>
              </a:extLst>
            </xdr:cNvPicPr>
          </xdr:nvPicPr>
          <xdr:blipFill>
            <a:blip xmlns:r="http://schemas.openxmlformats.org/officeDocument/2006/relationships" r:embed="rId54"/>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977"/>
                </a:ext>
              </a:extLst>
            </xdr:cNvPicPr>
          </xdr:nvPicPr>
          <xdr:blipFill>
            <a:blip xmlns:r="http://schemas.openxmlformats.org/officeDocument/2006/relationships" r:embed="rId54"/>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978"/>
                </a:ext>
              </a:extLst>
            </xdr:cNvPicPr>
          </xdr:nvPicPr>
          <xdr:blipFill>
            <a:blip xmlns:r="http://schemas.openxmlformats.org/officeDocument/2006/relationships" r:embed="rId54"/>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979"/>
                </a:ext>
              </a:extLst>
            </xdr:cNvPicPr>
          </xdr:nvPicPr>
          <xdr:blipFill>
            <a:blip xmlns:r="http://schemas.openxmlformats.org/officeDocument/2006/relationships" r:embed="rId54"/>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572402</xdr:colOff>
          <xdr:row>56</xdr:row>
          <xdr:rowOff>37257</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1980"/>
                </a:ext>
              </a:extLst>
            </xdr:cNvPicPr>
          </xdr:nvPicPr>
          <xdr:blipFill>
            <a:blip xmlns:r="http://schemas.openxmlformats.org/officeDocument/2006/relationships" r:embed="rId54"/>
            <a:srcRect/>
            <a:stretch>
              <a:fillRect/>
            </a:stretch>
          </xdr:blipFill>
          <xdr:spPr bwMode="auto">
            <a:xfrm>
              <a:off x="24828495" y="1261570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572402</xdr:colOff>
          <xdr:row>70</xdr:row>
          <xdr:rowOff>189139</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1981"/>
                </a:ext>
              </a:extLst>
            </xdr:cNvPicPr>
          </xdr:nvPicPr>
          <xdr:blipFill>
            <a:blip xmlns:r="http://schemas.openxmlformats.org/officeDocument/2006/relationships" r:embed="rId54"/>
            <a:srcRect/>
            <a:stretch>
              <a:fillRect/>
            </a:stretch>
          </xdr:blipFill>
          <xdr:spPr bwMode="auto">
            <a:xfrm>
              <a:off x="24828495"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572402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1982"/>
                </a:ext>
              </a:extLst>
            </xdr:cNvPicPr>
          </xdr:nvPicPr>
          <xdr:blipFill>
            <a:blip xmlns:r="http://schemas.openxmlformats.org/officeDocument/2006/relationships" r:embed="rId54"/>
            <a:srcRect/>
            <a:stretch>
              <a:fillRect/>
            </a:stretch>
          </xdr:blipFill>
          <xdr:spPr bwMode="auto">
            <a:xfrm>
              <a:off x="24828495" y="18658114"/>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572402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1983"/>
                </a:ext>
              </a:extLst>
            </xdr:cNvPicPr>
          </xdr:nvPicPr>
          <xdr:blipFill>
            <a:blip xmlns:r="http://schemas.openxmlformats.org/officeDocument/2006/relationships" r:embed="rId54"/>
            <a:srcRect/>
            <a:stretch>
              <a:fillRect/>
            </a:stretch>
          </xdr:blipFill>
          <xdr:spPr bwMode="auto">
            <a:xfrm>
              <a:off x="24828495"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572401</xdr:colOff>
          <xdr:row>115</xdr:row>
          <xdr:rowOff>23135</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1984"/>
                </a:ext>
              </a:extLst>
            </xdr:cNvPicPr>
          </xdr:nvPicPr>
          <xdr:blipFill>
            <a:blip xmlns:r="http://schemas.openxmlformats.org/officeDocument/2006/relationships" r:embed="rId54"/>
            <a:srcRect/>
            <a:stretch>
              <a:fillRect/>
            </a:stretch>
          </xdr:blipFill>
          <xdr:spPr bwMode="auto">
            <a:xfrm>
              <a:off x="24828494" y="246438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T1" zoomScale="55" zoomScaleNormal="55" workbookViewId="0">
      <selection activeCell="AK3" sqref="AK3:AQ3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熊本県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非設置</v>
      </c>
      <c r="K3" s="128"/>
      <c r="L3" s="128"/>
      <c r="M3" s="128"/>
      <c r="N3" s="129">
        <f>データ!L6</f>
        <v>42.9</v>
      </c>
      <c r="O3" s="129"/>
      <c r="P3" s="129"/>
      <c r="Q3" s="130"/>
      <c r="R3" s="1"/>
      <c r="S3" s="131" t="s">
        <v>8</v>
      </c>
      <c r="T3" s="132"/>
      <c r="U3" s="132"/>
      <c r="V3" s="132"/>
      <c r="W3" s="132"/>
      <c r="X3" s="132"/>
      <c r="Y3" s="132"/>
      <c r="Z3" s="132"/>
      <c r="AA3" s="132"/>
      <c r="AB3" s="132"/>
      <c r="AC3" s="132"/>
      <c r="AD3" s="132"/>
      <c r="AE3" s="132"/>
      <c r="AF3" s="132"/>
      <c r="AG3" s="132"/>
      <c r="AH3" s="133"/>
      <c r="AI3" s="1"/>
      <c r="AJ3" s="1"/>
      <c r="AK3" s="118" t="s">
        <v>260</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7</v>
      </c>
      <c r="C5" s="141"/>
      <c r="D5" s="141"/>
      <c r="E5" s="141"/>
      <c r="F5" s="142" t="str">
        <f>データ!N6</f>
        <v>-</v>
      </c>
      <c r="G5" s="142"/>
      <c r="H5" s="142"/>
      <c r="I5" s="142"/>
      <c r="J5" s="142">
        <f>データ!O6</f>
        <v>1</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130</v>
      </c>
      <c r="G7" s="146"/>
      <c r="H7" s="146"/>
      <c r="I7" s="146"/>
      <c r="J7" s="147" t="s">
        <v>131</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133</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t="str">
        <f>データ!B10</f>
        <v>H27</v>
      </c>
      <c r="G11" s="159"/>
      <c r="H11" s="158" t="str">
        <f>データ!C10</f>
        <v>H28</v>
      </c>
      <c r="I11" s="159"/>
      <c r="J11" s="158" t="str">
        <f>データ!D10</f>
        <v>H29</v>
      </c>
      <c r="K11" s="159"/>
      <c r="L11" s="158" t="str">
        <f>データ!E10</f>
        <v>H30</v>
      </c>
      <c r="M11" s="159"/>
      <c r="N11" s="158" t="str">
        <f>データ!F10</f>
        <v>R01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f>データ!W6</f>
        <v>177722</v>
      </c>
      <c r="G12" s="162"/>
      <c r="H12" s="161">
        <f>データ!X6</f>
        <v>181566</v>
      </c>
      <c r="I12" s="162"/>
      <c r="J12" s="161">
        <f>データ!Y6</f>
        <v>165821</v>
      </c>
      <c r="K12" s="162"/>
      <c r="L12" s="161">
        <f>データ!Z6</f>
        <v>126465</v>
      </c>
      <c r="M12" s="162"/>
      <c r="N12" s="150">
        <f>データ!AA6</f>
        <v>101375</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f>データ!AG6</f>
        <v>605</v>
      </c>
      <c r="G14" s="162"/>
      <c r="H14" s="161">
        <f>データ!AH6</f>
        <v>669</v>
      </c>
      <c r="I14" s="162"/>
      <c r="J14" s="161">
        <f>データ!AI6</f>
        <v>707</v>
      </c>
      <c r="K14" s="162"/>
      <c r="L14" s="161">
        <f>データ!AJ6</f>
        <v>580</v>
      </c>
      <c r="M14" s="162"/>
      <c r="N14" s="150">
        <f>データ!AK6</f>
        <v>178</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178327</v>
      </c>
      <c r="G16" s="177"/>
      <c r="H16" s="177">
        <f>データ!AR6</f>
        <v>182235</v>
      </c>
      <c r="I16" s="177"/>
      <c r="J16" s="177">
        <f>データ!AS6</f>
        <v>166528</v>
      </c>
      <c r="K16" s="177"/>
      <c r="L16" s="177">
        <f>データ!AT6</f>
        <v>127045</v>
      </c>
      <c r="M16" s="177"/>
      <c r="N16" s="166">
        <f>データ!AU6</f>
        <v>101553</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f>データ!AV6</f>
        <v>982230</v>
      </c>
      <c r="G19" s="180"/>
      <c r="H19" s="180"/>
      <c r="I19" s="180">
        <f>データ!AW6</f>
        <v>109151</v>
      </c>
      <c r="J19" s="180"/>
      <c r="K19" s="180"/>
      <c r="L19" s="180">
        <f>データ!AX6</f>
        <v>1091381</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261</v>
      </c>
      <c r="AL40" s="119"/>
      <c r="AM40" s="119"/>
      <c r="AN40" s="119"/>
      <c r="AO40" s="119"/>
      <c r="AP40" s="119"/>
      <c r="AQ40" s="120"/>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259</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（最大出力合計55,700kW）</v>
      </c>
      <c r="D123" s="5" t="str">
        <f>データ!EX9</f>
        <v>（最大出力合計54,200kW）</v>
      </c>
      <c r="E123" s="5" t="str">
        <f>データ!GW9</f>
        <v>（最大出力合計-kW）</v>
      </c>
      <c r="F123" s="5" t="str">
        <f>データ!IV9</f>
        <v>（最大出力合計1,500kW）</v>
      </c>
      <c r="G123" s="5" t="str">
        <f>データ!KU9</f>
        <v>（最大出力合計-kW）</v>
      </c>
    </row>
  </sheetData>
  <sheetProtection algorithmName="SHA-512" hashValue="jRc9o4uzfNKbLCTG1PhavOGmPJdBKu3xkswfo3TaQGXNlML/KHDDbuw+8qM0P0znpnuhKCJ02mNcwS+R7UBSOQ==" saltValue="ccb5iIPQeC4drlKleGneX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40.5" x14ac:dyDescent="0.15">
      <c r="A6" s="49" t="s">
        <v>118</v>
      </c>
      <c r="B6" s="67" t="str">
        <f>B7</f>
        <v>2019</v>
      </c>
      <c r="C6" s="67" t="str">
        <f t="shared" ref="C6:AX6" si="6">C7</f>
        <v>430005</v>
      </c>
      <c r="D6" s="67" t="str">
        <f t="shared" si="6"/>
        <v>46</v>
      </c>
      <c r="E6" s="67" t="str">
        <f t="shared" si="6"/>
        <v>04</v>
      </c>
      <c r="F6" s="67" t="str">
        <f t="shared" si="6"/>
        <v>0</v>
      </c>
      <c r="G6" s="67" t="str">
        <f t="shared" si="6"/>
        <v>000</v>
      </c>
      <c r="H6" s="67" t="str">
        <f t="shared" si="6"/>
        <v>熊本県</v>
      </c>
      <c r="I6" s="67" t="str">
        <f t="shared" si="6"/>
        <v>法適用</v>
      </c>
      <c r="J6" s="67" t="str">
        <f t="shared" si="6"/>
        <v>電気事業</v>
      </c>
      <c r="K6" s="67" t="str">
        <f t="shared" si="6"/>
        <v>非設置</v>
      </c>
      <c r="L6" s="68">
        <f t="shared" si="6"/>
        <v>42.9</v>
      </c>
      <c r="M6" s="69">
        <f t="shared" si="6"/>
        <v>7</v>
      </c>
      <c r="N6" s="69" t="str">
        <f t="shared" si="6"/>
        <v>-</v>
      </c>
      <c r="O6" s="69">
        <f t="shared" si="6"/>
        <v>1</v>
      </c>
      <c r="P6" s="69" t="str">
        <f t="shared" si="6"/>
        <v>-</v>
      </c>
      <c r="Q6" s="69" t="str">
        <f t="shared" si="6"/>
        <v>-</v>
      </c>
      <c r="R6" s="70" t="str">
        <f>R7</f>
        <v>令和４年３月３１日　緑川第一発電所</v>
      </c>
      <c r="S6" s="71" t="str">
        <f t="shared" si="6"/>
        <v>令和２年１２月３１日　菊鹿発電所</v>
      </c>
      <c r="T6" s="67" t="str">
        <f t="shared" si="6"/>
        <v>無</v>
      </c>
      <c r="U6" s="71" t="str">
        <f t="shared" si="6"/>
        <v>九州電力株式会社</v>
      </c>
      <c r="V6" s="68" t="str">
        <f t="shared" si="6"/>
        <v>-</v>
      </c>
      <c r="W6" s="69">
        <f>W7</f>
        <v>177722</v>
      </c>
      <c r="X6" s="69">
        <f t="shared" si="6"/>
        <v>181566</v>
      </c>
      <c r="Y6" s="69">
        <f t="shared" si="6"/>
        <v>165821</v>
      </c>
      <c r="Z6" s="69">
        <f t="shared" si="6"/>
        <v>126465</v>
      </c>
      <c r="AA6" s="69">
        <f t="shared" si="6"/>
        <v>101375</v>
      </c>
      <c r="AB6" s="69" t="str">
        <f t="shared" si="6"/>
        <v>-</v>
      </c>
      <c r="AC6" s="69" t="str">
        <f t="shared" si="6"/>
        <v>-</v>
      </c>
      <c r="AD6" s="69" t="str">
        <f t="shared" si="6"/>
        <v>-</v>
      </c>
      <c r="AE6" s="69" t="str">
        <f t="shared" si="6"/>
        <v>-</v>
      </c>
      <c r="AF6" s="69" t="str">
        <f t="shared" si="6"/>
        <v>-</v>
      </c>
      <c r="AG6" s="69">
        <f t="shared" si="6"/>
        <v>605</v>
      </c>
      <c r="AH6" s="69">
        <f t="shared" si="6"/>
        <v>669</v>
      </c>
      <c r="AI6" s="69">
        <f t="shared" si="6"/>
        <v>707</v>
      </c>
      <c r="AJ6" s="69">
        <f t="shared" si="6"/>
        <v>580</v>
      </c>
      <c r="AK6" s="69">
        <f t="shared" si="6"/>
        <v>178</v>
      </c>
      <c r="AL6" s="69" t="str">
        <f t="shared" si="6"/>
        <v>-</v>
      </c>
      <c r="AM6" s="69" t="str">
        <f t="shared" si="6"/>
        <v>-</v>
      </c>
      <c r="AN6" s="69" t="str">
        <f t="shared" si="6"/>
        <v>-</v>
      </c>
      <c r="AO6" s="69" t="str">
        <f t="shared" si="6"/>
        <v>-</v>
      </c>
      <c r="AP6" s="69" t="str">
        <f t="shared" si="6"/>
        <v>-</v>
      </c>
      <c r="AQ6" s="69">
        <f t="shared" si="6"/>
        <v>178327</v>
      </c>
      <c r="AR6" s="69">
        <f t="shared" si="6"/>
        <v>182235</v>
      </c>
      <c r="AS6" s="69">
        <f t="shared" si="6"/>
        <v>166528</v>
      </c>
      <c r="AT6" s="69">
        <f t="shared" si="6"/>
        <v>127045</v>
      </c>
      <c r="AU6" s="69">
        <f t="shared" si="6"/>
        <v>101553</v>
      </c>
      <c r="AV6" s="69">
        <f t="shared" si="6"/>
        <v>982230</v>
      </c>
      <c r="AW6" s="69">
        <f t="shared" si="6"/>
        <v>109151</v>
      </c>
      <c r="AX6" s="69">
        <f t="shared" si="6"/>
        <v>1091381</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119</v>
      </c>
      <c r="C7" s="77" t="s">
        <v>120</v>
      </c>
      <c r="D7" s="77" t="s">
        <v>121</v>
      </c>
      <c r="E7" s="77" t="s">
        <v>122</v>
      </c>
      <c r="F7" s="77" t="s">
        <v>123</v>
      </c>
      <c r="G7" s="77" t="s">
        <v>124</v>
      </c>
      <c r="H7" s="77" t="s">
        <v>125</v>
      </c>
      <c r="I7" s="77" t="s">
        <v>126</v>
      </c>
      <c r="J7" s="77" t="s">
        <v>127</v>
      </c>
      <c r="K7" s="77" t="s">
        <v>128</v>
      </c>
      <c r="L7" s="78">
        <v>42.9</v>
      </c>
      <c r="M7" s="79">
        <v>7</v>
      </c>
      <c r="N7" s="79" t="s">
        <v>129</v>
      </c>
      <c r="O7" s="80">
        <v>1</v>
      </c>
      <c r="P7" s="80" t="s">
        <v>129</v>
      </c>
      <c r="Q7" s="80" t="s">
        <v>129</v>
      </c>
      <c r="R7" s="81" t="s">
        <v>130</v>
      </c>
      <c r="S7" s="81" t="s">
        <v>131</v>
      </c>
      <c r="T7" s="82" t="s">
        <v>132</v>
      </c>
      <c r="U7" s="81" t="s">
        <v>133</v>
      </c>
      <c r="V7" s="78" t="s">
        <v>129</v>
      </c>
      <c r="W7" s="80">
        <v>177722</v>
      </c>
      <c r="X7" s="80">
        <v>181566</v>
      </c>
      <c r="Y7" s="80">
        <v>165821</v>
      </c>
      <c r="Z7" s="80">
        <v>126465</v>
      </c>
      <c r="AA7" s="80">
        <v>101375</v>
      </c>
      <c r="AB7" s="80" t="s">
        <v>129</v>
      </c>
      <c r="AC7" s="80" t="s">
        <v>129</v>
      </c>
      <c r="AD7" s="80" t="s">
        <v>129</v>
      </c>
      <c r="AE7" s="80" t="s">
        <v>129</v>
      </c>
      <c r="AF7" s="80" t="s">
        <v>129</v>
      </c>
      <c r="AG7" s="80">
        <v>605</v>
      </c>
      <c r="AH7" s="80">
        <v>669</v>
      </c>
      <c r="AI7" s="80">
        <v>707</v>
      </c>
      <c r="AJ7" s="80">
        <v>580</v>
      </c>
      <c r="AK7" s="80">
        <v>178</v>
      </c>
      <c r="AL7" s="80" t="s">
        <v>129</v>
      </c>
      <c r="AM7" s="80" t="s">
        <v>129</v>
      </c>
      <c r="AN7" s="80" t="s">
        <v>129</v>
      </c>
      <c r="AO7" s="80" t="s">
        <v>129</v>
      </c>
      <c r="AP7" s="80" t="s">
        <v>129</v>
      </c>
      <c r="AQ7" s="80">
        <v>178327</v>
      </c>
      <c r="AR7" s="80">
        <v>182235</v>
      </c>
      <c r="AS7" s="80">
        <v>166528</v>
      </c>
      <c r="AT7" s="80">
        <v>127045</v>
      </c>
      <c r="AU7" s="80">
        <v>101553</v>
      </c>
      <c r="AV7" s="80">
        <v>982230</v>
      </c>
      <c r="AW7" s="80">
        <v>109151</v>
      </c>
      <c r="AX7" s="80">
        <v>1091381</v>
      </c>
      <c r="AY7" s="83">
        <v>118.9</v>
      </c>
      <c r="AZ7" s="83">
        <v>114.8</v>
      </c>
      <c r="BA7" s="83">
        <v>114.3</v>
      </c>
      <c r="BB7" s="83">
        <v>83.5</v>
      </c>
      <c r="BC7" s="83">
        <v>97.4</v>
      </c>
      <c r="BD7" s="83">
        <v>129.69999999999999</v>
      </c>
      <c r="BE7" s="83">
        <v>135.9</v>
      </c>
      <c r="BF7" s="83">
        <v>130.5</v>
      </c>
      <c r="BG7" s="83">
        <v>129.9</v>
      </c>
      <c r="BH7" s="83">
        <v>130.19999999999999</v>
      </c>
      <c r="BI7" s="83">
        <v>100</v>
      </c>
      <c r="BJ7" s="83">
        <v>116</v>
      </c>
      <c r="BK7" s="83">
        <v>113.1</v>
      </c>
      <c r="BL7" s="83">
        <v>111.6</v>
      </c>
      <c r="BM7" s="83">
        <v>80.900000000000006</v>
      </c>
      <c r="BN7" s="83">
        <v>92.2</v>
      </c>
      <c r="BO7" s="83">
        <v>130.4</v>
      </c>
      <c r="BP7" s="83">
        <v>136.30000000000001</v>
      </c>
      <c r="BQ7" s="83">
        <v>130.69999999999999</v>
      </c>
      <c r="BR7" s="83">
        <v>128.9</v>
      </c>
      <c r="BS7" s="83">
        <v>129.30000000000001</v>
      </c>
      <c r="BT7" s="83">
        <v>100</v>
      </c>
      <c r="BU7" s="83">
        <v>980.2</v>
      </c>
      <c r="BV7" s="83">
        <v>1051.5</v>
      </c>
      <c r="BW7" s="83">
        <v>568.1</v>
      </c>
      <c r="BX7" s="83">
        <v>737.5</v>
      </c>
      <c r="BY7" s="83">
        <v>256.3</v>
      </c>
      <c r="BZ7" s="83">
        <v>716.7</v>
      </c>
      <c r="CA7" s="83">
        <v>688</v>
      </c>
      <c r="CB7" s="83">
        <v>707.7</v>
      </c>
      <c r="CC7" s="83">
        <v>749.1</v>
      </c>
      <c r="CD7" s="83">
        <v>763.6</v>
      </c>
      <c r="CE7" s="83">
        <v>100</v>
      </c>
      <c r="CF7" s="83">
        <v>6890.4</v>
      </c>
      <c r="CG7" s="83">
        <v>7277.6</v>
      </c>
      <c r="CH7" s="83">
        <v>7887.8</v>
      </c>
      <c r="CI7" s="83">
        <v>11533.3</v>
      </c>
      <c r="CJ7" s="83">
        <v>11194.4</v>
      </c>
      <c r="CK7" s="83">
        <v>8014.2</v>
      </c>
      <c r="CL7" s="83">
        <v>8260</v>
      </c>
      <c r="CM7" s="83">
        <v>8600.1</v>
      </c>
      <c r="CN7" s="83">
        <v>9078.5</v>
      </c>
      <c r="CO7" s="83">
        <v>9106</v>
      </c>
      <c r="CP7" s="80">
        <v>551658</v>
      </c>
      <c r="CQ7" s="80">
        <v>438485</v>
      </c>
      <c r="CR7" s="80">
        <v>298630</v>
      </c>
      <c r="CS7" s="80">
        <v>287783</v>
      </c>
      <c r="CT7" s="80">
        <v>204249</v>
      </c>
      <c r="CU7" s="80">
        <v>1494682</v>
      </c>
      <c r="CV7" s="80">
        <v>1543942</v>
      </c>
      <c r="CW7" s="80">
        <v>1467681</v>
      </c>
      <c r="CX7" s="80">
        <v>1533303</v>
      </c>
      <c r="CY7" s="80">
        <v>1359753</v>
      </c>
      <c r="CZ7" s="80">
        <v>55700</v>
      </c>
      <c r="DA7" s="83">
        <v>36.4</v>
      </c>
      <c r="DB7" s="83">
        <v>37.299999999999997</v>
      </c>
      <c r="DC7" s="83">
        <v>34.1</v>
      </c>
      <c r="DD7" s="83">
        <v>26</v>
      </c>
      <c r="DE7" s="83">
        <v>20.8</v>
      </c>
      <c r="DF7" s="83">
        <v>37.700000000000003</v>
      </c>
      <c r="DG7" s="83">
        <v>36.200000000000003</v>
      </c>
      <c r="DH7" s="83">
        <v>36.5</v>
      </c>
      <c r="DI7" s="83">
        <v>35.299999999999997</v>
      </c>
      <c r="DJ7" s="83">
        <v>35</v>
      </c>
      <c r="DK7" s="83">
        <v>9.6999999999999993</v>
      </c>
      <c r="DL7" s="83">
        <v>10</v>
      </c>
      <c r="DM7" s="83">
        <v>18.899999999999999</v>
      </c>
      <c r="DN7" s="83">
        <v>22.3</v>
      </c>
      <c r="DO7" s="83">
        <v>6.9</v>
      </c>
      <c r="DP7" s="83">
        <v>20</v>
      </c>
      <c r="DQ7" s="83">
        <v>18.2</v>
      </c>
      <c r="DR7" s="83">
        <v>20.9</v>
      </c>
      <c r="DS7" s="83">
        <v>21.1</v>
      </c>
      <c r="DT7" s="83">
        <v>19</v>
      </c>
      <c r="DU7" s="83">
        <v>65.599999999999994</v>
      </c>
      <c r="DV7" s="83">
        <v>71.2</v>
      </c>
      <c r="DW7" s="83">
        <v>88.3</v>
      </c>
      <c r="DX7" s="83">
        <v>230.5</v>
      </c>
      <c r="DY7" s="83">
        <v>602.9</v>
      </c>
      <c r="DZ7" s="83">
        <v>109.9</v>
      </c>
      <c r="EA7" s="83">
        <v>103.6</v>
      </c>
      <c r="EB7" s="83">
        <v>95.7</v>
      </c>
      <c r="EC7" s="83">
        <v>88.5</v>
      </c>
      <c r="ED7" s="83">
        <v>92.4</v>
      </c>
      <c r="EE7" s="83">
        <v>69.099999999999994</v>
      </c>
      <c r="EF7" s="83">
        <v>69.3</v>
      </c>
      <c r="EG7" s="83">
        <v>71.5</v>
      </c>
      <c r="EH7" s="83">
        <v>71.3</v>
      </c>
      <c r="EI7" s="83">
        <v>68.599999999999994</v>
      </c>
      <c r="EJ7" s="83">
        <v>59.6</v>
      </c>
      <c r="EK7" s="83">
        <v>60.3</v>
      </c>
      <c r="EL7" s="83">
        <v>60.2</v>
      </c>
      <c r="EM7" s="83">
        <v>61.2</v>
      </c>
      <c r="EN7" s="83">
        <v>61.9</v>
      </c>
      <c r="EO7" s="83">
        <v>10.199999999999999</v>
      </c>
      <c r="EP7" s="83">
        <v>10.5</v>
      </c>
      <c r="EQ7" s="83">
        <v>9.6</v>
      </c>
      <c r="ER7" s="83">
        <v>11.3</v>
      </c>
      <c r="ES7" s="83">
        <v>10</v>
      </c>
      <c r="ET7" s="83">
        <v>18.7</v>
      </c>
      <c r="EU7" s="83">
        <v>20.5</v>
      </c>
      <c r="EV7" s="83">
        <v>21.4</v>
      </c>
      <c r="EW7" s="83">
        <v>22.6</v>
      </c>
      <c r="EX7" s="83">
        <v>22.2</v>
      </c>
      <c r="EY7" s="80">
        <v>54200</v>
      </c>
      <c r="EZ7" s="83">
        <v>37.299999999999997</v>
      </c>
      <c r="FA7" s="83">
        <v>38.200000000000003</v>
      </c>
      <c r="FB7" s="83">
        <v>34.9</v>
      </c>
      <c r="FC7" s="83">
        <v>26.6</v>
      </c>
      <c r="FD7" s="83">
        <v>21.3</v>
      </c>
      <c r="FE7" s="83">
        <v>39.1</v>
      </c>
      <c r="FF7" s="83">
        <v>37.299999999999997</v>
      </c>
      <c r="FG7" s="83">
        <v>38</v>
      </c>
      <c r="FH7" s="83">
        <v>36.5</v>
      </c>
      <c r="FI7" s="83">
        <v>36.6</v>
      </c>
      <c r="FJ7" s="83">
        <v>6.4</v>
      </c>
      <c r="FK7" s="83">
        <v>8.6</v>
      </c>
      <c r="FL7" s="83">
        <v>16.600000000000001</v>
      </c>
      <c r="FM7" s="83">
        <v>21.4</v>
      </c>
      <c r="FN7" s="83">
        <v>6.7</v>
      </c>
      <c r="FO7" s="83">
        <v>21.4</v>
      </c>
      <c r="FP7" s="83">
        <v>19.3</v>
      </c>
      <c r="FQ7" s="83">
        <v>20.6</v>
      </c>
      <c r="FR7" s="83">
        <v>21.6</v>
      </c>
      <c r="FS7" s="83">
        <v>20</v>
      </c>
      <c r="FT7" s="83">
        <v>57.4</v>
      </c>
      <c r="FU7" s="83">
        <v>65.2</v>
      </c>
      <c r="FV7" s="83">
        <v>84.1</v>
      </c>
      <c r="FW7" s="83">
        <v>228.6</v>
      </c>
      <c r="FX7" s="83">
        <v>602.9</v>
      </c>
      <c r="FY7" s="83">
        <v>89.4</v>
      </c>
      <c r="FZ7" s="83">
        <v>83.3</v>
      </c>
      <c r="GA7" s="83">
        <v>73.2</v>
      </c>
      <c r="GB7" s="83">
        <v>71.400000000000006</v>
      </c>
      <c r="GC7" s="83">
        <v>82</v>
      </c>
      <c r="GD7" s="83">
        <v>69.599999999999994</v>
      </c>
      <c r="GE7" s="83">
        <v>69.7</v>
      </c>
      <c r="GF7" s="83">
        <v>71.7</v>
      </c>
      <c r="GG7" s="83">
        <v>71.400000000000006</v>
      </c>
      <c r="GH7" s="83">
        <v>68.599999999999994</v>
      </c>
      <c r="GI7" s="83">
        <v>61.7</v>
      </c>
      <c r="GJ7" s="83">
        <v>62.1</v>
      </c>
      <c r="GK7" s="83">
        <v>62.6</v>
      </c>
      <c r="GL7" s="83">
        <v>63.4</v>
      </c>
      <c r="GM7" s="83">
        <v>63.8</v>
      </c>
      <c r="GN7" s="83">
        <v>9.4</v>
      </c>
      <c r="GO7" s="83">
        <v>9.6999999999999993</v>
      </c>
      <c r="GP7" s="83">
        <v>8.8000000000000007</v>
      </c>
      <c r="GQ7" s="83">
        <v>10.5</v>
      </c>
      <c r="GR7" s="83">
        <v>9.6999999999999993</v>
      </c>
      <c r="GS7" s="83">
        <v>13.3</v>
      </c>
      <c r="GT7" s="83">
        <v>14.4</v>
      </c>
      <c r="GU7" s="83">
        <v>15.3</v>
      </c>
      <c r="GV7" s="83">
        <v>16.100000000000001</v>
      </c>
      <c r="GW7" s="83">
        <v>15.2</v>
      </c>
      <c r="GX7" s="80" t="s">
        <v>129</v>
      </c>
      <c r="GY7" s="83" t="s">
        <v>129</v>
      </c>
      <c r="GZ7" s="83" t="s">
        <v>129</v>
      </c>
      <c r="HA7" s="83" t="s">
        <v>129</v>
      </c>
      <c r="HB7" s="83" t="s">
        <v>129</v>
      </c>
      <c r="HC7" s="83" t="s">
        <v>129</v>
      </c>
      <c r="HD7" s="83">
        <v>31.3</v>
      </c>
      <c r="HE7" s="83">
        <v>30.4</v>
      </c>
      <c r="HF7" s="83">
        <v>31.1</v>
      </c>
      <c r="HG7" s="83">
        <v>31.5</v>
      </c>
      <c r="HH7" s="83">
        <v>21.3</v>
      </c>
      <c r="HI7" s="83" t="s">
        <v>129</v>
      </c>
      <c r="HJ7" s="83" t="s">
        <v>129</v>
      </c>
      <c r="HK7" s="83" t="s">
        <v>129</v>
      </c>
      <c r="HL7" s="83" t="s">
        <v>129</v>
      </c>
      <c r="HM7" s="83" t="s">
        <v>129</v>
      </c>
      <c r="HN7" s="83">
        <v>8.4</v>
      </c>
      <c r="HO7" s="83">
        <v>7.2</v>
      </c>
      <c r="HP7" s="83">
        <v>45.8</v>
      </c>
      <c r="HQ7" s="83">
        <v>43.9</v>
      </c>
      <c r="HR7" s="83">
        <v>28.3</v>
      </c>
      <c r="HS7" s="83" t="s">
        <v>129</v>
      </c>
      <c r="HT7" s="83" t="s">
        <v>129</v>
      </c>
      <c r="HU7" s="83" t="s">
        <v>129</v>
      </c>
      <c r="HV7" s="83" t="s">
        <v>129</v>
      </c>
      <c r="HW7" s="83" t="s">
        <v>129</v>
      </c>
      <c r="HX7" s="83">
        <v>0</v>
      </c>
      <c r="HY7" s="83">
        <v>0</v>
      </c>
      <c r="HZ7" s="83">
        <v>0</v>
      </c>
      <c r="IA7" s="83">
        <v>0</v>
      </c>
      <c r="IB7" s="83">
        <v>0</v>
      </c>
      <c r="IC7" s="83" t="s">
        <v>129</v>
      </c>
      <c r="ID7" s="83" t="s">
        <v>129</v>
      </c>
      <c r="IE7" s="83" t="s">
        <v>129</v>
      </c>
      <c r="IF7" s="83" t="s">
        <v>129</v>
      </c>
      <c r="IG7" s="83" t="s">
        <v>129</v>
      </c>
      <c r="IH7" s="83">
        <v>73</v>
      </c>
      <c r="II7" s="83">
        <v>76.599999999999994</v>
      </c>
      <c r="IJ7" s="83">
        <v>80.400000000000006</v>
      </c>
      <c r="IK7" s="83">
        <v>84.9</v>
      </c>
      <c r="IL7" s="83">
        <v>76.900000000000006</v>
      </c>
      <c r="IM7" s="83" t="s">
        <v>129</v>
      </c>
      <c r="IN7" s="83" t="s">
        <v>129</v>
      </c>
      <c r="IO7" s="83" t="s">
        <v>129</v>
      </c>
      <c r="IP7" s="83" t="s">
        <v>129</v>
      </c>
      <c r="IQ7" s="83" t="s">
        <v>129</v>
      </c>
      <c r="IR7" s="83">
        <v>82.1</v>
      </c>
      <c r="IS7" s="83">
        <v>81.3</v>
      </c>
      <c r="IT7" s="83">
        <v>47.5</v>
      </c>
      <c r="IU7" s="83">
        <v>40.4</v>
      </c>
      <c r="IV7" s="83">
        <v>28.2</v>
      </c>
      <c r="IW7" s="80">
        <v>1500</v>
      </c>
      <c r="IX7" s="83">
        <v>4.5999999999999996</v>
      </c>
      <c r="IY7" s="83">
        <v>5.0999999999999996</v>
      </c>
      <c r="IZ7" s="83">
        <v>5.4</v>
      </c>
      <c r="JA7" s="83">
        <v>4.4000000000000004</v>
      </c>
      <c r="JB7" s="83">
        <v>1.4</v>
      </c>
      <c r="JC7" s="83">
        <v>14</v>
      </c>
      <c r="JD7" s="83">
        <v>15.5</v>
      </c>
      <c r="JE7" s="83">
        <v>13.1</v>
      </c>
      <c r="JF7" s="83">
        <v>19.899999999999999</v>
      </c>
      <c r="JG7" s="83">
        <v>16.899999999999999</v>
      </c>
      <c r="JH7" s="83">
        <v>46.2</v>
      </c>
      <c r="JI7" s="83">
        <v>33.4</v>
      </c>
      <c r="JJ7" s="83">
        <v>40.5</v>
      </c>
      <c r="JK7" s="83">
        <v>39.9</v>
      </c>
      <c r="JL7" s="83">
        <v>34.700000000000003</v>
      </c>
      <c r="JM7" s="83">
        <v>20.100000000000001</v>
      </c>
      <c r="JN7" s="83">
        <v>28.4</v>
      </c>
      <c r="JO7" s="83">
        <v>25</v>
      </c>
      <c r="JP7" s="83">
        <v>12.9</v>
      </c>
      <c r="JQ7" s="83">
        <v>14</v>
      </c>
      <c r="JR7" s="83">
        <v>1074.8</v>
      </c>
      <c r="JS7" s="83">
        <v>775.6</v>
      </c>
      <c r="JT7" s="83">
        <v>544.6</v>
      </c>
      <c r="JU7" s="83">
        <v>430</v>
      </c>
      <c r="JV7" s="83">
        <v>623.4</v>
      </c>
      <c r="JW7" s="83">
        <v>224.7</v>
      </c>
      <c r="JX7" s="83">
        <v>167.2</v>
      </c>
      <c r="JY7" s="83">
        <v>267.7</v>
      </c>
      <c r="JZ7" s="83">
        <v>155.5</v>
      </c>
      <c r="KA7" s="83">
        <v>121</v>
      </c>
      <c r="KB7" s="83">
        <v>54.6</v>
      </c>
      <c r="KC7" s="83">
        <v>58.9</v>
      </c>
      <c r="KD7" s="83">
        <v>64.099999999999994</v>
      </c>
      <c r="KE7" s="83">
        <v>69.400000000000006</v>
      </c>
      <c r="KF7" s="83" t="s">
        <v>129</v>
      </c>
      <c r="KG7" s="83">
        <v>48.7</v>
      </c>
      <c r="KH7" s="83">
        <v>53.3</v>
      </c>
      <c r="KI7" s="83">
        <v>29</v>
      </c>
      <c r="KJ7" s="83">
        <v>32.4</v>
      </c>
      <c r="KK7" s="83">
        <v>42.4</v>
      </c>
      <c r="KL7" s="83">
        <v>100</v>
      </c>
      <c r="KM7" s="83">
        <v>100</v>
      </c>
      <c r="KN7" s="83">
        <v>100</v>
      </c>
      <c r="KO7" s="83">
        <v>100</v>
      </c>
      <c r="KP7" s="83">
        <v>100</v>
      </c>
      <c r="KQ7" s="83">
        <v>100</v>
      </c>
      <c r="KR7" s="83">
        <v>100</v>
      </c>
      <c r="KS7" s="83">
        <v>100</v>
      </c>
      <c r="KT7" s="83">
        <v>100</v>
      </c>
      <c r="KU7" s="83">
        <v>100</v>
      </c>
      <c r="KV7" s="80" t="s">
        <v>129</v>
      </c>
      <c r="KW7" s="83" t="s">
        <v>129</v>
      </c>
      <c r="KX7" s="83" t="s">
        <v>129</v>
      </c>
      <c r="KY7" s="83" t="s">
        <v>129</v>
      </c>
      <c r="KZ7" s="83" t="s">
        <v>129</v>
      </c>
      <c r="LA7" s="83" t="s">
        <v>129</v>
      </c>
      <c r="LB7" s="83">
        <v>11.8</v>
      </c>
      <c r="LC7" s="83">
        <v>15.3</v>
      </c>
      <c r="LD7" s="83">
        <v>15.4</v>
      </c>
      <c r="LE7" s="83">
        <v>15.1</v>
      </c>
      <c r="LF7" s="83">
        <v>15.5</v>
      </c>
      <c r="LG7" s="83" t="s">
        <v>129</v>
      </c>
      <c r="LH7" s="83" t="s">
        <v>129</v>
      </c>
      <c r="LI7" s="83" t="s">
        <v>129</v>
      </c>
      <c r="LJ7" s="83" t="s">
        <v>129</v>
      </c>
      <c r="LK7" s="83" t="s">
        <v>129</v>
      </c>
      <c r="LL7" s="83">
        <v>1.4</v>
      </c>
      <c r="LM7" s="83">
        <v>2.4</v>
      </c>
      <c r="LN7" s="83">
        <v>4.0999999999999996</v>
      </c>
      <c r="LO7" s="83">
        <v>2.2000000000000002</v>
      </c>
      <c r="LP7" s="83">
        <v>2.4</v>
      </c>
      <c r="LQ7" s="83" t="s">
        <v>129</v>
      </c>
      <c r="LR7" s="83" t="s">
        <v>129</v>
      </c>
      <c r="LS7" s="83" t="s">
        <v>129</v>
      </c>
      <c r="LT7" s="83" t="s">
        <v>129</v>
      </c>
      <c r="LU7" s="83" t="s">
        <v>129</v>
      </c>
      <c r="LV7" s="83">
        <v>596.79999999999995</v>
      </c>
      <c r="LW7" s="83">
        <v>494.6</v>
      </c>
      <c r="LX7" s="83">
        <v>469.5</v>
      </c>
      <c r="LY7" s="83">
        <v>391.3</v>
      </c>
      <c r="LZ7" s="83">
        <v>270.5</v>
      </c>
      <c r="MA7" s="83" t="s">
        <v>129</v>
      </c>
      <c r="MB7" s="83" t="s">
        <v>129</v>
      </c>
      <c r="MC7" s="83" t="s">
        <v>129</v>
      </c>
      <c r="MD7" s="83" t="s">
        <v>129</v>
      </c>
      <c r="ME7" s="83" t="s">
        <v>129</v>
      </c>
      <c r="MF7" s="83">
        <v>5.6</v>
      </c>
      <c r="MG7" s="83">
        <v>11.5</v>
      </c>
      <c r="MH7" s="83">
        <v>16.100000000000001</v>
      </c>
      <c r="MI7" s="83">
        <v>22.3</v>
      </c>
      <c r="MJ7" s="83">
        <v>27.3</v>
      </c>
      <c r="MK7" s="83" t="s">
        <v>129</v>
      </c>
      <c r="ML7" s="83" t="s">
        <v>129</v>
      </c>
      <c r="MM7" s="83" t="s">
        <v>129</v>
      </c>
      <c r="MN7" s="83" t="s">
        <v>129</v>
      </c>
      <c r="MO7" s="83" t="s">
        <v>129</v>
      </c>
      <c r="MP7" s="83">
        <v>100</v>
      </c>
      <c r="MQ7" s="83">
        <v>100</v>
      </c>
      <c r="MR7" s="83">
        <v>100</v>
      </c>
      <c r="MS7" s="83">
        <v>100</v>
      </c>
      <c r="MT7" s="83">
        <v>100</v>
      </c>
      <c r="MU7" s="83">
        <v>7</v>
      </c>
      <c r="MV7" s="83">
        <v>7</v>
      </c>
      <c r="MW7" s="83">
        <v>7</v>
      </c>
      <c r="MX7" s="83">
        <v>7</v>
      </c>
      <c r="MY7" s="83" t="s">
        <v>129</v>
      </c>
      <c r="MZ7" s="83" t="s">
        <v>129</v>
      </c>
      <c r="NA7" s="83" t="s">
        <v>129</v>
      </c>
      <c r="NB7" s="83" t="s">
        <v>129</v>
      </c>
      <c r="NC7" s="83">
        <v>1</v>
      </c>
      <c r="ND7" s="83">
        <v>1</v>
      </c>
      <c r="NE7" s="83">
        <v>1</v>
      </c>
      <c r="NF7" s="83">
        <v>1</v>
      </c>
      <c r="NG7" s="83" t="s">
        <v>129</v>
      </c>
      <c r="NH7" s="83" t="s">
        <v>129</v>
      </c>
      <c r="NI7" s="83" t="s">
        <v>129</v>
      </c>
      <c r="NJ7" s="83" t="s">
        <v>129</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f>IF(SUM($M$6,$MU$7:$MX$7)=0,FALSE,TRUE)</f>
        <v>1</v>
      </c>
      <c r="GE8" s="87" t="s">
        <v>134</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f>IF(SUM($N$7,$MY$7:$NB$7)=0,FALSE,TRUE)</f>
        <v>0</v>
      </c>
      <c r="ID8" s="87" t="s">
        <v>134</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1</v>
      </c>
      <c r="IY8" s="87" t="s">
        <v>134</v>
      </c>
      <c r="IZ8" s="85"/>
      <c r="JA8" s="85"/>
      <c r="JB8" s="85"/>
      <c r="JC8" s="85"/>
      <c r="JD8" s="86"/>
      <c r="JE8" s="85"/>
      <c r="JF8" s="85"/>
      <c r="JG8" s="85" t="str">
        <f>JH4</f>
        <v>修繕費比率（％）</v>
      </c>
      <c r="JH8" s="85" t="b">
        <f>IF(SUM($O$7,$NC$7:$NF$7)=0,FALSE,TRUE)</f>
        <v>1</v>
      </c>
      <c r="JI8" s="87" t="s">
        <v>134</v>
      </c>
      <c r="JJ8" s="85"/>
      <c r="JK8" s="85"/>
      <c r="JL8" s="85"/>
      <c r="JM8" s="85"/>
      <c r="JN8" s="85"/>
      <c r="JO8" s="86"/>
      <c r="JP8" s="85"/>
      <c r="JQ8" s="85" t="str">
        <f>JR4</f>
        <v>企業債残高対料金収入比率（％）</v>
      </c>
      <c r="JR8" s="85" t="b">
        <f>IF(SUM($O$7,$NC$7:$NF$7)=0,FALSE,TRUE)</f>
        <v>1</v>
      </c>
      <c r="JS8" s="87" t="s">
        <v>134</v>
      </c>
      <c r="JT8" s="85"/>
      <c r="JU8" s="85"/>
      <c r="JV8" s="85"/>
      <c r="JW8" s="85"/>
      <c r="JX8" s="85"/>
      <c r="JY8" s="85"/>
      <c r="JZ8" s="86"/>
      <c r="KA8" s="85" t="str">
        <f>KB4</f>
        <v>有形固定資産減価償却率（％）</v>
      </c>
      <c r="KB8" s="85" t="b">
        <f>IF(SUM($O$7,$NC$7:$NF$7)=0,FALSE,TRUE)</f>
        <v>1</v>
      </c>
      <c r="KC8" s="87" t="s">
        <v>134</v>
      </c>
      <c r="KD8" s="85"/>
      <c r="KE8" s="85"/>
      <c r="KF8" s="85"/>
      <c r="KG8" s="85"/>
      <c r="KH8" s="85"/>
      <c r="KI8" s="85"/>
      <c r="KJ8" s="85"/>
      <c r="KK8" s="85" t="str">
        <f>KL4</f>
        <v>FIT収入割合（％）</v>
      </c>
      <c r="KL8" s="85" t="b">
        <f>IF(SUM($O$7,$NC$7:$NF$7)=0,FALSE,TRUE)</f>
        <v>1</v>
      </c>
      <c r="KM8" s="87" t="s">
        <v>134</v>
      </c>
      <c r="KN8" s="85"/>
      <c r="KO8" s="85"/>
      <c r="KP8" s="85"/>
      <c r="KQ8" s="84"/>
      <c r="KR8" s="84"/>
      <c r="KS8" s="84"/>
      <c r="KT8" s="84"/>
      <c r="KU8" s="85" t="str">
        <f>KV5</f>
        <v>最大出力合計</v>
      </c>
      <c r="KV8" s="85" t="str">
        <f>KW4</f>
        <v>設備利用率（％）</v>
      </c>
      <c r="KW8" s="85" t="b">
        <f>IF(SUM($P$7,$NG$7:$NJ$7)=0,FALSE,TRUE)</f>
        <v>0</v>
      </c>
      <c r="KX8" s="87" t="s">
        <v>134</v>
      </c>
      <c r="KY8" s="85"/>
      <c r="KZ8" s="85"/>
      <c r="LA8" s="85"/>
      <c r="LB8" s="85"/>
      <c r="LC8" s="86"/>
      <c r="LD8" s="85"/>
      <c r="LE8" s="85"/>
      <c r="LF8" s="85" t="str">
        <f>LG4</f>
        <v>修繕費比率（％）</v>
      </c>
      <c r="LG8" s="85" t="b">
        <f>IF(SUM($P$7,$NG$7:$NJ$7)=0,FALSE,TRUE)</f>
        <v>0</v>
      </c>
      <c r="LH8" s="87" t="s">
        <v>134</v>
      </c>
      <c r="LI8" s="85"/>
      <c r="LJ8" s="85"/>
      <c r="LK8" s="85"/>
      <c r="LL8" s="85"/>
      <c r="LM8" s="85"/>
      <c r="LN8" s="86"/>
      <c r="LO8" s="85"/>
      <c r="LP8" s="85" t="str">
        <f>LQ4</f>
        <v>企業債残高対料金収入比率（％）</v>
      </c>
      <c r="LQ8" s="85" t="b">
        <f>IF(SUM($P$7,$NG$7:$NJ$7)=0,FALSE,TRUE)</f>
        <v>0</v>
      </c>
      <c r="LR8" s="87" t="s">
        <v>134</v>
      </c>
      <c r="LS8" s="85"/>
      <c r="LT8" s="85"/>
      <c r="LU8" s="85"/>
      <c r="LV8" s="85"/>
      <c r="LW8" s="85"/>
      <c r="LX8" s="85"/>
      <c r="LY8" s="86"/>
      <c r="LZ8" s="85" t="str">
        <f>MA4</f>
        <v>有形固定資産減価償却率（％）</v>
      </c>
      <c r="MA8" s="85" t="b">
        <f>IF(SUM($P$7,$NG$7:$NJ$7)=0,FALSE,TRUE)</f>
        <v>0</v>
      </c>
      <c r="MB8" s="87" t="s">
        <v>134</v>
      </c>
      <c r="MC8" s="85"/>
      <c r="MD8" s="85"/>
      <c r="ME8" s="85"/>
      <c r="MF8" s="85"/>
      <c r="MG8" s="85"/>
      <c r="MH8" s="85"/>
      <c r="MI8" s="85"/>
      <c r="MJ8" s="85" t="str">
        <f>MK4</f>
        <v>FIT収入割合（％）</v>
      </c>
      <c r="MK8" s="85" t="b">
        <f>IF(SUM($P$7,$NG$7:$NJ$7)=0,FALSE,TRUE)</f>
        <v>0</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（最大出力合計55,700kW）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（最大出力合計54,200kW）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（最大出力合計1,500kW）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141</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118.9</v>
      </c>
      <c r="AZ11" s="95">
        <f>AZ7</f>
        <v>114.8</v>
      </c>
      <c r="BA11" s="95">
        <f>BA7</f>
        <v>114.3</v>
      </c>
      <c r="BB11" s="95">
        <f>BB7</f>
        <v>83.5</v>
      </c>
      <c r="BC11" s="95">
        <f>BC7</f>
        <v>97.4</v>
      </c>
      <c r="BD11" s="84"/>
      <c r="BE11" s="84"/>
      <c r="BF11" s="84"/>
      <c r="BG11" s="84"/>
      <c r="BH11" s="84"/>
      <c r="BI11" s="94" t="s">
        <v>142</v>
      </c>
      <c r="BJ11" s="95">
        <f>BJ7</f>
        <v>116</v>
      </c>
      <c r="BK11" s="95">
        <f>BK7</f>
        <v>113.1</v>
      </c>
      <c r="BL11" s="95">
        <f>BL7</f>
        <v>111.6</v>
      </c>
      <c r="BM11" s="95">
        <f>BM7</f>
        <v>80.900000000000006</v>
      </c>
      <c r="BN11" s="95">
        <f>BN7</f>
        <v>92.2</v>
      </c>
      <c r="BO11" s="84"/>
      <c r="BP11" s="84"/>
      <c r="BQ11" s="84"/>
      <c r="BR11" s="84"/>
      <c r="BS11" s="84"/>
      <c r="BT11" s="94" t="s">
        <v>142</v>
      </c>
      <c r="BU11" s="95">
        <f>BU7</f>
        <v>980.2</v>
      </c>
      <c r="BV11" s="95">
        <f>BV7</f>
        <v>1051.5</v>
      </c>
      <c r="BW11" s="95">
        <f>BW7</f>
        <v>568.1</v>
      </c>
      <c r="BX11" s="95">
        <f>BX7</f>
        <v>737.5</v>
      </c>
      <c r="BY11" s="95">
        <f>BY7</f>
        <v>256.3</v>
      </c>
      <c r="BZ11" s="84"/>
      <c r="CA11" s="84"/>
      <c r="CB11" s="84"/>
      <c r="CC11" s="84"/>
      <c r="CD11" s="84"/>
      <c r="CE11" s="94" t="s">
        <v>142</v>
      </c>
      <c r="CF11" s="95">
        <f>CF7</f>
        <v>6890.4</v>
      </c>
      <c r="CG11" s="95">
        <f>CG7</f>
        <v>7277.6</v>
      </c>
      <c r="CH11" s="95">
        <f>CH7</f>
        <v>7887.8</v>
      </c>
      <c r="CI11" s="95">
        <f>CI7</f>
        <v>11533.3</v>
      </c>
      <c r="CJ11" s="95">
        <f>CJ7</f>
        <v>11194.4</v>
      </c>
      <c r="CK11" s="84"/>
      <c r="CL11" s="84"/>
      <c r="CM11" s="84"/>
      <c r="CN11" s="84"/>
      <c r="CO11" s="94" t="s">
        <v>142</v>
      </c>
      <c r="CP11" s="96">
        <f>CP7</f>
        <v>551658</v>
      </c>
      <c r="CQ11" s="96">
        <f>CQ7</f>
        <v>438485</v>
      </c>
      <c r="CR11" s="96">
        <f>CR7</f>
        <v>298630</v>
      </c>
      <c r="CS11" s="96">
        <f>CS7</f>
        <v>287783</v>
      </c>
      <c r="CT11" s="96">
        <f>CT7</f>
        <v>204249</v>
      </c>
      <c r="CU11" s="84"/>
      <c r="CV11" s="84"/>
      <c r="CW11" s="84"/>
      <c r="CX11" s="84"/>
      <c r="CY11" s="84"/>
      <c r="CZ11" s="94" t="s">
        <v>142</v>
      </c>
      <c r="DA11" s="95">
        <f>DA7</f>
        <v>36.4</v>
      </c>
      <c r="DB11" s="95">
        <f>DB7</f>
        <v>37.299999999999997</v>
      </c>
      <c r="DC11" s="95">
        <f>DC7</f>
        <v>34.1</v>
      </c>
      <c r="DD11" s="95">
        <f>DD7</f>
        <v>26</v>
      </c>
      <c r="DE11" s="95">
        <f>DE7</f>
        <v>20.8</v>
      </c>
      <c r="DF11" s="84"/>
      <c r="DG11" s="84"/>
      <c r="DH11" s="84"/>
      <c r="DI11" s="84"/>
      <c r="DJ11" s="94" t="s">
        <v>142</v>
      </c>
      <c r="DK11" s="95">
        <f>DK7</f>
        <v>9.6999999999999993</v>
      </c>
      <c r="DL11" s="95">
        <f>DL7</f>
        <v>10</v>
      </c>
      <c r="DM11" s="95">
        <f>DM7</f>
        <v>18.899999999999999</v>
      </c>
      <c r="DN11" s="95">
        <f>DN7</f>
        <v>22.3</v>
      </c>
      <c r="DO11" s="95">
        <f>DO7</f>
        <v>6.9</v>
      </c>
      <c r="DP11" s="84"/>
      <c r="DQ11" s="84"/>
      <c r="DR11" s="84"/>
      <c r="DS11" s="84"/>
      <c r="DT11" s="94" t="s">
        <v>142</v>
      </c>
      <c r="DU11" s="95">
        <f>DU7</f>
        <v>65.599999999999994</v>
      </c>
      <c r="DV11" s="95">
        <f>DV7</f>
        <v>71.2</v>
      </c>
      <c r="DW11" s="95">
        <f>DW7</f>
        <v>88.3</v>
      </c>
      <c r="DX11" s="95">
        <f>DX7</f>
        <v>230.5</v>
      </c>
      <c r="DY11" s="95">
        <f>DY7</f>
        <v>602.9</v>
      </c>
      <c r="DZ11" s="84"/>
      <c r="EA11" s="84"/>
      <c r="EB11" s="84"/>
      <c r="EC11" s="84"/>
      <c r="ED11" s="94" t="s">
        <v>142</v>
      </c>
      <c r="EE11" s="95">
        <f>EE7</f>
        <v>69.099999999999994</v>
      </c>
      <c r="EF11" s="95">
        <f>EF7</f>
        <v>69.3</v>
      </c>
      <c r="EG11" s="95">
        <f>EG7</f>
        <v>71.5</v>
      </c>
      <c r="EH11" s="95">
        <f>EH7</f>
        <v>71.3</v>
      </c>
      <c r="EI11" s="95">
        <f>EI7</f>
        <v>68.599999999999994</v>
      </c>
      <c r="EJ11" s="84"/>
      <c r="EK11" s="84"/>
      <c r="EL11" s="84"/>
      <c r="EM11" s="84"/>
      <c r="EN11" s="94" t="s">
        <v>142</v>
      </c>
      <c r="EO11" s="95">
        <f>EO7</f>
        <v>10.199999999999999</v>
      </c>
      <c r="EP11" s="95">
        <f>EP7</f>
        <v>10.5</v>
      </c>
      <c r="EQ11" s="95">
        <f>EQ7</f>
        <v>9.6</v>
      </c>
      <c r="ER11" s="95">
        <f>ER7</f>
        <v>11.3</v>
      </c>
      <c r="ES11" s="95">
        <f>ES7</f>
        <v>10</v>
      </c>
      <c r="ET11" s="84"/>
      <c r="EU11" s="84"/>
      <c r="EV11" s="84"/>
      <c r="EW11" s="84"/>
      <c r="EX11" s="84"/>
      <c r="EY11" s="94" t="s">
        <v>142</v>
      </c>
      <c r="EZ11" s="95">
        <f>EZ7</f>
        <v>37.299999999999997</v>
      </c>
      <c r="FA11" s="95">
        <f>FA7</f>
        <v>38.200000000000003</v>
      </c>
      <c r="FB11" s="95">
        <f>FB7</f>
        <v>34.9</v>
      </c>
      <c r="FC11" s="95">
        <f>FC7</f>
        <v>26.6</v>
      </c>
      <c r="FD11" s="95">
        <f>FD7</f>
        <v>21.3</v>
      </c>
      <c r="FE11" s="84"/>
      <c r="FF11" s="84"/>
      <c r="FG11" s="84"/>
      <c r="FH11" s="84"/>
      <c r="FI11" s="94" t="s">
        <v>142</v>
      </c>
      <c r="FJ11" s="95">
        <f>FJ7</f>
        <v>6.4</v>
      </c>
      <c r="FK11" s="95">
        <f>FK7</f>
        <v>8.6</v>
      </c>
      <c r="FL11" s="95">
        <f>FL7</f>
        <v>16.600000000000001</v>
      </c>
      <c r="FM11" s="95">
        <f>FM7</f>
        <v>21.4</v>
      </c>
      <c r="FN11" s="95">
        <f>FN7</f>
        <v>6.7</v>
      </c>
      <c r="FO11" s="84"/>
      <c r="FP11" s="84"/>
      <c r="FQ11" s="84"/>
      <c r="FR11" s="84"/>
      <c r="FS11" s="94" t="s">
        <v>142</v>
      </c>
      <c r="FT11" s="95">
        <f>FT7</f>
        <v>57.4</v>
      </c>
      <c r="FU11" s="95">
        <f>FU7</f>
        <v>65.2</v>
      </c>
      <c r="FV11" s="95">
        <f>FV7</f>
        <v>84.1</v>
      </c>
      <c r="FW11" s="95">
        <f>FW7</f>
        <v>228.6</v>
      </c>
      <c r="FX11" s="95">
        <f>FX7</f>
        <v>602.9</v>
      </c>
      <c r="FY11" s="84"/>
      <c r="FZ11" s="84"/>
      <c r="GA11" s="84"/>
      <c r="GB11" s="84"/>
      <c r="GC11" s="94" t="s">
        <v>142</v>
      </c>
      <c r="GD11" s="95">
        <f>GD7</f>
        <v>69.599999999999994</v>
      </c>
      <c r="GE11" s="95">
        <f>GE7</f>
        <v>69.7</v>
      </c>
      <c r="GF11" s="95">
        <f>GF7</f>
        <v>71.7</v>
      </c>
      <c r="GG11" s="95">
        <f>GG7</f>
        <v>71.400000000000006</v>
      </c>
      <c r="GH11" s="95">
        <f>GH7</f>
        <v>68.599999999999994</v>
      </c>
      <c r="GI11" s="84"/>
      <c r="GJ11" s="84"/>
      <c r="GK11" s="84"/>
      <c r="GL11" s="84"/>
      <c r="GM11" s="94" t="s">
        <v>142</v>
      </c>
      <c r="GN11" s="95">
        <f>GN7</f>
        <v>9.4</v>
      </c>
      <c r="GO11" s="95">
        <f>GO7</f>
        <v>9.6999999999999993</v>
      </c>
      <c r="GP11" s="95">
        <f>GP7</f>
        <v>8.8000000000000007</v>
      </c>
      <c r="GQ11" s="95">
        <f>GQ7</f>
        <v>10.5</v>
      </c>
      <c r="GR11" s="95">
        <f>GR7</f>
        <v>9.6999999999999993</v>
      </c>
      <c r="GS11" s="84"/>
      <c r="GT11" s="84"/>
      <c r="GU11" s="84"/>
      <c r="GV11" s="84"/>
      <c r="GW11" s="84"/>
      <c r="GX11" s="94" t="s">
        <v>142</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142</v>
      </c>
      <c r="HS11" s="95" t="str">
        <f>HS7</f>
        <v>-</v>
      </c>
      <c r="HT11" s="95" t="str">
        <f>HT7</f>
        <v>-</v>
      </c>
      <c r="HU11" s="95" t="str">
        <f>HU7</f>
        <v>-</v>
      </c>
      <c r="HV11" s="95" t="str">
        <f>HV7</f>
        <v>-</v>
      </c>
      <c r="HW11" s="95" t="str">
        <f>HW7</f>
        <v>-</v>
      </c>
      <c r="HX11" s="84"/>
      <c r="HY11" s="84"/>
      <c r="HZ11" s="84"/>
      <c r="IA11" s="84"/>
      <c r="IB11" s="94" t="s">
        <v>142</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142</v>
      </c>
      <c r="IX11" s="95">
        <f>IX7</f>
        <v>4.5999999999999996</v>
      </c>
      <c r="IY11" s="95">
        <f>IY7</f>
        <v>5.0999999999999996</v>
      </c>
      <c r="IZ11" s="95">
        <f>IZ7</f>
        <v>5.4</v>
      </c>
      <c r="JA11" s="95">
        <f>JA7</f>
        <v>4.4000000000000004</v>
      </c>
      <c r="JB11" s="95">
        <f>JB7</f>
        <v>1.4</v>
      </c>
      <c r="JC11" s="84"/>
      <c r="JD11" s="84"/>
      <c r="JE11" s="84"/>
      <c r="JF11" s="84"/>
      <c r="JG11" s="94" t="s">
        <v>142</v>
      </c>
      <c r="JH11" s="95">
        <f>JH7</f>
        <v>46.2</v>
      </c>
      <c r="JI11" s="95">
        <f>JI7</f>
        <v>33.4</v>
      </c>
      <c r="JJ11" s="95">
        <f>JJ7</f>
        <v>40.5</v>
      </c>
      <c r="JK11" s="95">
        <f>JK7</f>
        <v>39.9</v>
      </c>
      <c r="JL11" s="95">
        <f>JL7</f>
        <v>34.700000000000003</v>
      </c>
      <c r="JM11" s="84"/>
      <c r="JN11" s="84"/>
      <c r="JO11" s="84"/>
      <c r="JP11" s="84"/>
      <c r="JQ11" s="94" t="s">
        <v>142</v>
      </c>
      <c r="JR11" s="95">
        <f>JR7</f>
        <v>1074.8</v>
      </c>
      <c r="JS11" s="95">
        <f>JS7</f>
        <v>775.6</v>
      </c>
      <c r="JT11" s="95">
        <f>JT7</f>
        <v>544.6</v>
      </c>
      <c r="JU11" s="95">
        <f>JU7</f>
        <v>430</v>
      </c>
      <c r="JV11" s="95">
        <f>JV7</f>
        <v>623.4</v>
      </c>
      <c r="JW11" s="84"/>
      <c r="JX11" s="84"/>
      <c r="JY11" s="84"/>
      <c r="JZ11" s="84"/>
      <c r="KA11" s="94" t="s">
        <v>142</v>
      </c>
      <c r="KB11" s="95">
        <f>KB7</f>
        <v>54.6</v>
      </c>
      <c r="KC11" s="95">
        <f>KC7</f>
        <v>58.9</v>
      </c>
      <c r="KD11" s="95">
        <f>KD7</f>
        <v>64.099999999999994</v>
      </c>
      <c r="KE11" s="95">
        <f>KE7</f>
        <v>69.400000000000006</v>
      </c>
      <c r="KF11" s="95" t="str">
        <f>KF7</f>
        <v>-</v>
      </c>
      <c r="KG11" s="84"/>
      <c r="KH11" s="84"/>
      <c r="KI11" s="84"/>
      <c r="KJ11" s="84"/>
      <c r="KK11" s="94" t="s">
        <v>142</v>
      </c>
      <c r="KL11" s="95">
        <f>KL7</f>
        <v>100</v>
      </c>
      <c r="KM11" s="95">
        <f>KM7</f>
        <v>100</v>
      </c>
      <c r="KN11" s="95">
        <f>KN7</f>
        <v>100</v>
      </c>
      <c r="KO11" s="95">
        <f>KO7</f>
        <v>100</v>
      </c>
      <c r="KP11" s="95">
        <f>KP7</f>
        <v>100</v>
      </c>
      <c r="KQ11" s="84"/>
      <c r="KR11" s="84"/>
      <c r="KS11" s="84"/>
      <c r="KT11" s="84"/>
      <c r="KU11" s="84"/>
      <c r="KV11" s="94" t="s">
        <v>142</v>
      </c>
      <c r="KW11" s="95" t="str">
        <f>KW7</f>
        <v>-</v>
      </c>
      <c r="KX11" s="95" t="str">
        <f>KX7</f>
        <v>-</v>
      </c>
      <c r="KY11" s="95" t="str">
        <f>KY7</f>
        <v>-</v>
      </c>
      <c r="KZ11" s="95" t="str">
        <f>KZ7</f>
        <v>-</v>
      </c>
      <c r="LA11" s="95" t="str">
        <f>LA7</f>
        <v>-</v>
      </c>
      <c r="LB11" s="84"/>
      <c r="LC11" s="84"/>
      <c r="LD11" s="84"/>
      <c r="LE11" s="84"/>
      <c r="LF11" s="94" t="s">
        <v>142</v>
      </c>
      <c r="LG11" s="95" t="str">
        <f>LG7</f>
        <v>-</v>
      </c>
      <c r="LH11" s="95" t="str">
        <f>LH7</f>
        <v>-</v>
      </c>
      <c r="LI11" s="95" t="str">
        <f>LI7</f>
        <v>-</v>
      </c>
      <c r="LJ11" s="95" t="str">
        <f>LJ7</f>
        <v>-</v>
      </c>
      <c r="LK11" s="95" t="str">
        <f>LK7</f>
        <v>-</v>
      </c>
      <c r="LL11" s="84"/>
      <c r="LM11" s="84"/>
      <c r="LN11" s="84"/>
      <c r="LO11" s="84"/>
      <c r="LP11" s="94" t="s">
        <v>142</v>
      </c>
      <c r="LQ11" s="95" t="str">
        <f>LQ7</f>
        <v>-</v>
      </c>
      <c r="LR11" s="95" t="str">
        <f>LR7</f>
        <v>-</v>
      </c>
      <c r="LS11" s="95" t="str">
        <f>LS7</f>
        <v>-</v>
      </c>
      <c r="LT11" s="95" t="str">
        <f>LT7</f>
        <v>-</v>
      </c>
      <c r="LU11" s="95" t="str">
        <f>LU7</f>
        <v>-</v>
      </c>
      <c r="LV11" s="84"/>
      <c r="LW11" s="84"/>
      <c r="LX11" s="84"/>
      <c r="LY11" s="84"/>
      <c r="LZ11" s="94" t="s">
        <v>142</v>
      </c>
      <c r="MA11" s="95" t="str">
        <f>MA7</f>
        <v>-</v>
      </c>
      <c r="MB11" s="95" t="str">
        <f>MB7</f>
        <v>-</v>
      </c>
      <c r="MC11" s="95" t="str">
        <f>MC7</f>
        <v>-</v>
      </c>
      <c r="MD11" s="95" t="str">
        <f>MD7</f>
        <v>-</v>
      </c>
      <c r="ME11" s="95" t="str">
        <f>ME7</f>
        <v>-</v>
      </c>
      <c r="MF11" s="84"/>
      <c r="MG11" s="84"/>
      <c r="MH11" s="84"/>
      <c r="MI11" s="84"/>
      <c r="MJ11" s="94" t="s">
        <v>142</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143</v>
      </c>
      <c r="AY12" s="95">
        <f>BD7</f>
        <v>129.69999999999999</v>
      </c>
      <c r="AZ12" s="95">
        <f>BE7</f>
        <v>135.9</v>
      </c>
      <c r="BA12" s="95">
        <f>BF7</f>
        <v>130.5</v>
      </c>
      <c r="BB12" s="95">
        <f>BG7</f>
        <v>129.9</v>
      </c>
      <c r="BC12" s="95">
        <f>BH7</f>
        <v>130.19999999999999</v>
      </c>
      <c r="BD12" s="84"/>
      <c r="BE12" s="84"/>
      <c r="BF12" s="84"/>
      <c r="BG12" s="84"/>
      <c r="BH12" s="84"/>
      <c r="BI12" s="94" t="s">
        <v>143</v>
      </c>
      <c r="BJ12" s="95">
        <f>BO7</f>
        <v>130.4</v>
      </c>
      <c r="BK12" s="95">
        <f>BP7</f>
        <v>136.30000000000001</v>
      </c>
      <c r="BL12" s="95">
        <f>BQ7</f>
        <v>130.69999999999999</v>
      </c>
      <c r="BM12" s="95">
        <f>BR7</f>
        <v>128.9</v>
      </c>
      <c r="BN12" s="95">
        <f>BS7</f>
        <v>129.30000000000001</v>
      </c>
      <c r="BO12" s="84"/>
      <c r="BP12" s="84"/>
      <c r="BQ12" s="84"/>
      <c r="BR12" s="84"/>
      <c r="BS12" s="84"/>
      <c r="BT12" s="94" t="s">
        <v>143</v>
      </c>
      <c r="BU12" s="95">
        <f>BZ7</f>
        <v>716.7</v>
      </c>
      <c r="BV12" s="95">
        <f>CA7</f>
        <v>688</v>
      </c>
      <c r="BW12" s="95">
        <f>CB7</f>
        <v>707.7</v>
      </c>
      <c r="BX12" s="95">
        <f>CC7</f>
        <v>749.1</v>
      </c>
      <c r="BY12" s="95">
        <f>CD7</f>
        <v>763.6</v>
      </c>
      <c r="BZ12" s="84"/>
      <c r="CA12" s="84"/>
      <c r="CB12" s="84"/>
      <c r="CC12" s="84"/>
      <c r="CD12" s="84"/>
      <c r="CE12" s="94" t="s">
        <v>143</v>
      </c>
      <c r="CF12" s="95">
        <f>CK7</f>
        <v>8014.2</v>
      </c>
      <c r="CG12" s="95">
        <f>CL7</f>
        <v>8260</v>
      </c>
      <c r="CH12" s="95">
        <f>CM7</f>
        <v>8600.1</v>
      </c>
      <c r="CI12" s="95">
        <f>CN7</f>
        <v>9078.5</v>
      </c>
      <c r="CJ12" s="95">
        <f>CO7</f>
        <v>9106</v>
      </c>
      <c r="CK12" s="84"/>
      <c r="CL12" s="84"/>
      <c r="CM12" s="84"/>
      <c r="CN12" s="84"/>
      <c r="CO12" s="94" t="s">
        <v>143</v>
      </c>
      <c r="CP12" s="96">
        <f>CU7</f>
        <v>1494682</v>
      </c>
      <c r="CQ12" s="96">
        <f>CV7</f>
        <v>1543942</v>
      </c>
      <c r="CR12" s="96">
        <f>CW7</f>
        <v>1467681</v>
      </c>
      <c r="CS12" s="96">
        <f>CX7</f>
        <v>1533303</v>
      </c>
      <c r="CT12" s="96">
        <f>CY7</f>
        <v>1359753</v>
      </c>
      <c r="CU12" s="84"/>
      <c r="CV12" s="84"/>
      <c r="CW12" s="84"/>
      <c r="CX12" s="84"/>
      <c r="CY12" s="84"/>
      <c r="CZ12" s="94" t="s">
        <v>143</v>
      </c>
      <c r="DA12" s="95">
        <f>DF7</f>
        <v>37.700000000000003</v>
      </c>
      <c r="DB12" s="95">
        <f>DG7</f>
        <v>36.200000000000003</v>
      </c>
      <c r="DC12" s="95">
        <f>DH7</f>
        <v>36.5</v>
      </c>
      <c r="DD12" s="95">
        <f>DI7</f>
        <v>35.299999999999997</v>
      </c>
      <c r="DE12" s="95">
        <f>DJ7</f>
        <v>35</v>
      </c>
      <c r="DF12" s="84"/>
      <c r="DG12" s="84"/>
      <c r="DH12" s="84"/>
      <c r="DI12" s="84"/>
      <c r="DJ12" s="94" t="s">
        <v>143</v>
      </c>
      <c r="DK12" s="95">
        <f>DP7</f>
        <v>20</v>
      </c>
      <c r="DL12" s="95">
        <f>DQ7</f>
        <v>18.2</v>
      </c>
      <c r="DM12" s="95">
        <f>DR7</f>
        <v>20.9</v>
      </c>
      <c r="DN12" s="95">
        <f>DS7</f>
        <v>21.1</v>
      </c>
      <c r="DO12" s="95">
        <f>DT7</f>
        <v>19</v>
      </c>
      <c r="DP12" s="84"/>
      <c r="DQ12" s="84"/>
      <c r="DR12" s="84"/>
      <c r="DS12" s="84"/>
      <c r="DT12" s="94" t="s">
        <v>143</v>
      </c>
      <c r="DU12" s="95">
        <f>DZ7</f>
        <v>109.9</v>
      </c>
      <c r="DV12" s="95">
        <f>EA7</f>
        <v>103.6</v>
      </c>
      <c r="DW12" s="95">
        <f>EB7</f>
        <v>95.7</v>
      </c>
      <c r="DX12" s="95">
        <f>EC7</f>
        <v>88.5</v>
      </c>
      <c r="DY12" s="95">
        <f>ED7</f>
        <v>92.4</v>
      </c>
      <c r="DZ12" s="84"/>
      <c r="EA12" s="84"/>
      <c r="EB12" s="84"/>
      <c r="EC12" s="84"/>
      <c r="ED12" s="94" t="s">
        <v>143</v>
      </c>
      <c r="EE12" s="95">
        <f>EJ7</f>
        <v>59.6</v>
      </c>
      <c r="EF12" s="95">
        <f>EK7</f>
        <v>60.3</v>
      </c>
      <c r="EG12" s="95">
        <f>EL7</f>
        <v>60.2</v>
      </c>
      <c r="EH12" s="95">
        <f>EM7</f>
        <v>61.2</v>
      </c>
      <c r="EI12" s="95">
        <f>EN7</f>
        <v>61.9</v>
      </c>
      <c r="EJ12" s="84"/>
      <c r="EK12" s="84"/>
      <c r="EL12" s="84"/>
      <c r="EM12" s="84"/>
      <c r="EN12" s="94" t="s">
        <v>143</v>
      </c>
      <c r="EO12" s="95">
        <f>ET7</f>
        <v>18.7</v>
      </c>
      <c r="EP12" s="95">
        <f>EU7</f>
        <v>20.5</v>
      </c>
      <c r="EQ12" s="95">
        <f>EV7</f>
        <v>21.4</v>
      </c>
      <c r="ER12" s="95">
        <f>EW7</f>
        <v>22.6</v>
      </c>
      <c r="ES12" s="95">
        <f>EX7</f>
        <v>22.2</v>
      </c>
      <c r="ET12" s="84"/>
      <c r="EU12" s="84"/>
      <c r="EV12" s="84"/>
      <c r="EW12" s="84"/>
      <c r="EX12" s="84"/>
      <c r="EY12" s="94" t="s">
        <v>143</v>
      </c>
      <c r="EZ12" s="95">
        <f>IF($EZ$8,FE7,"-")</f>
        <v>39.1</v>
      </c>
      <c r="FA12" s="95">
        <f>IF($EZ$8,FF7,"-")</f>
        <v>37.299999999999997</v>
      </c>
      <c r="FB12" s="95">
        <f>IF($EZ$8,FG7,"-")</f>
        <v>38</v>
      </c>
      <c r="FC12" s="95">
        <f>IF($EZ$8,FH7,"-")</f>
        <v>36.5</v>
      </c>
      <c r="FD12" s="95">
        <f>IF($EZ$8,FI7,"-")</f>
        <v>36.6</v>
      </c>
      <c r="FE12" s="84"/>
      <c r="FF12" s="84"/>
      <c r="FG12" s="84"/>
      <c r="FH12" s="84"/>
      <c r="FI12" s="94" t="s">
        <v>143</v>
      </c>
      <c r="FJ12" s="95">
        <f>IF($FJ$8,FO7,"-")</f>
        <v>21.4</v>
      </c>
      <c r="FK12" s="95">
        <f>IF($FJ$8,FP7,"-")</f>
        <v>19.3</v>
      </c>
      <c r="FL12" s="95">
        <f>IF($FJ$8,FQ7,"-")</f>
        <v>20.6</v>
      </c>
      <c r="FM12" s="95">
        <f>IF($FJ$8,FR7,"-")</f>
        <v>21.6</v>
      </c>
      <c r="FN12" s="95">
        <f>IF($FJ$8,FS7,"-")</f>
        <v>20</v>
      </c>
      <c r="FO12" s="84"/>
      <c r="FP12" s="84"/>
      <c r="FQ12" s="84"/>
      <c r="FR12" s="84"/>
      <c r="FS12" s="94" t="s">
        <v>143</v>
      </c>
      <c r="FT12" s="95">
        <f>IF($FT$8,FY7,"-")</f>
        <v>89.4</v>
      </c>
      <c r="FU12" s="95">
        <f>IF($FT$8,FZ7,"-")</f>
        <v>83.3</v>
      </c>
      <c r="FV12" s="95">
        <f>IF($FT$8,GA7,"-")</f>
        <v>73.2</v>
      </c>
      <c r="FW12" s="95">
        <f>IF($FT$8,GB7,"-")</f>
        <v>71.400000000000006</v>
      </c>
      <c r="FX12" s="95">
        <f>IF($FT$8,GC7,"-")</f>
        <v>82</v>
      </c>
      <c r="FY12" s="84"/>
      <c r="FZ12" s="84"/>
      <c r="GA12" s="84"/>
      <c r="GB12" s="84"/>
      <c r="GC12" s="94" t="s">
        <v>143</v>
      </c>
      <c r="GD12" s="95">
        <f>IF($GD$8,GI7,"-")</f>
        <v>61.7</v>
      </c>
      <c r="GE12" s="95">
        <f>IF($GD$8,GJ7,"-")</f>
        <v>62.1</v>
      </c>
      <c r="GF12" s="95">
        <f>IF($GD$8,GK7,"-")</f>
        <v>62.6</v>
      </c>
      <c r="GG12" s="95">
        <f>IF($GD$8,GL7,"-")</f>
        <v>63.4</v>
      </c>
      <c r="GH12" s="95">
        <f>IF($GD$8,GM7,"-")</f>
        <v>63.8</v>
      </c>
      <c r="GI12" s="84"/>
      <c r="GJ12" s="84"/>
      <c r="GK12" s="84"/>
      <c r="GL12" s="84"/>
      <c r="GM12" s="94" t="s">
        <v>143</v>
      </c>
      <c r="GN12" s="95">
        <f>IF($GN$8,GS7,"-")</f>
        <v>13.3</v>
      </c>
      <c r="GO12" s="95">
        <f>IF($GN$8,GT7,"-")</f>
        <v>14.4</v>
      </c>
      <c r="GP12" s="95">
        <f>IF($GN$8,GU7,"-")</f>
        <v>15.3</v>
      </c>
      <c r="GQ12" s="95">
        <f>IF($GN$8,GV7,"-")</f>
        <v>16.100000000000001</v>
      </c>
      <c r="GR12" s="95">
        <f>IF($GN$8,GW7,"-")</f>
        <v>15.2</v>
      </c>
      <c r="GS12" s="84"/>
      <c r="GT12" s="84"/>
      <c r="GU12" s="84"/>
      <c r="GV12" s="84"/>
      <c r="GW12" s="84"/>
      <c r="GX12" s="94" t="s">
        <v>143</v>
      </c>
      <c r="GY12" s="95" t="str">
        <f>IF($GY$8,HD7,"-")</f>
        <v>-</v>
      </c>
      <c r="GZ12" s="95" t="str">
        <f>IF($GY$8,HE7,"-")</f>
        <v>-</v>
      </c>
      <c r="HA12" s="95" t="str">
        <f>IF($GY$8,HF7,"-")</f>
        <v>-</v>
      </c>
      <c r="HB12" s="95" t="str">
        <f>IF($GY$8,HG7,"-")</f>
        <v>-</v>
      </c>
      <c r="HC12" s="95" t="str">
        <f>IF($GY$8,HH7,"-")</f>
        <v>-</v>
      </c>
      <c r="HD12" s="84"/>
      <c r="HE12" s="84"/>
      <c r="HF12" s="84"/>
      <c r="HG12" s="84"/>
      <c r="HH12" s="94" t="s">
        <v>143</v>
      </c>
      <c r="HI12" s="95" t="str">
        <f>IF($HI$8,HN7,"-")</f>
        <v>-</v>
      </c>
      <c r="HJ12" s="95" t="str">
        <f>IF($HI$8,HO7,"-")</f>
        <v>-</v>
      </c>
      <c r="HK12" s="95" t="str">
        <f>IF($HI$8,HP7,"-")</f>
        <v>-</v>
      </c>
      <c r="HL12" s="95" t="str">
        <f>IF($HI$8,HQ7,"-")</f>
        <v>-</v>
      </c>
      <c r="HM12" s="95" t="str">
        <f>IF($HI$8,HR7,"-")</f>
        <v>-</v>
      </c>
      <c r="HN12" s="84"/>
      <c r="HO12" s="84"/>
      <c r="HP12" s="84"/>
      <c r="HQ12" s="84"/>
      <c r="HR12" s="94" t="s">
        <v>143</v>
      </c>
      <c r="HS12" s="95" t="str">
        <f>IF($HS$8,HX7,"-")</f>
        <v>-</v>
      </c>
      <c r="HT12" s="95" t="str">
        <f>IF($HS$8,HY7,"-")</f>
        <v>-</v>
      </c>
      <c r="HU12" s="95" t="str">
        <f>IF($HS$8,HZ7,"-")</f>
        <v>-</v>
      </c>
      <c r="HV12" s="95" t="str">
        <f>IF($HS$8,IA7,"-")</f>
        <v>-</v>
      </c>
      <c r="HW12" s="95" t="str">
        <f>IF($HS$8,IB7,"-")</f>
        <v>-</v>
      </c>
      <c r="HX12" s="84"/>
      <c r="HY12" s="84"/>
      <c r="HZ12" s="84"/>
      <c r="IA12" s="84"/>
      <c r="IB12" s="94" t="s">
        <v>143</v>
      </c>
      <c r="IC12" s="95" t="str">
        <f>IF($IC$8,IH7,"-")</f>
        <v>-</v>
      </c>
      <c r="ID12" s="95" t="str">
        <f>IF($IC$8,II7,"-")</f>
        <v>-</v>
      </c>
      <c r="IE12" s="95" t="str">
        <f>IF($IC$8,IJ7,"-")</f>
        <v>-</v>
      </c>
      <c r="IF12" s="95" t="str">
        <f>IF($IC$8,IK7,"-")</f>
        <v>-</v>
      </c>
      <c r="IG12" s="95" t="str">
        <f>IF($IC$8,IL7,"-")</f>
        <v>-</v>
      </c>
      <c r="IH12" s="84"/>
      <c r="II12" s="84"/>
      <c r="IJ12" s="84"/>
      <c r="IK12" s="84"/>
      <c r="IL12" s="94" t="s">
        <v>143</v>
      </c>
      <c r="IM12" s="95" t="str">
        <f>IF($IM$8,IR7,"-")</f>
        <v>-</v>
      </c>
      <c r="IN12" s="95" t="str">
        <f>IF($IM$8,IS7,"-")</f>
        <v>-</v>
      </c>
      <c r="IO12" s="95" t="str">
        <f>IF($IM$8,IT7,"-")</f>
        <v>-</v>
      </c>
      <c r="IP12" s="95" t="str">
        <f>IF($IM$8,IU7,"-")</f>
        <v>-</v>
      </c>
      <c r="IQ12" s="95" t="str">
        <f>IF($IM$8,IV7,"-")</f>
        <v>-</v>
      </c>
      <c r="IR12" s="84"/>
      <c r="IS12" s="84"/>
      <c r="IT12" s="84"/>
      <c r="IU12" s="84"/>
      <c r="IV12" s="84"/>
      <c r="IW12" s="94" t="s">
        <v>143</v>
      </c>
      <c r="IX12" s="95">
        <f>IF($IX$8,JC7,"-")</f>
        <v>14</v>
      </c>
      <c r="IY12" s="95">
        <f>IF($IX$8,JD7,"-")</f>
        <v>15.5</v>
      </c>
      <c r="IZ12" s="95">
        <f>IF($IX$8,JE7,"-")</f>
        <v>13.1</v>
      </c>
      <c r="JA12" s="95">
        <f>IF($IX$8,JF7,"-")</f>
        <v>19.899999999999999</v>
      </c>
      <c r="JB12" s="95">
        <f>IF($IX$8,JG7,"-")</f>
        <v>16.899999999999999</v>
      </c>
      <c r="JC12" s="84"/>
      <c r="JD12" s="84"/>
      <c r="JE12" s="84"/>
      <c r="JF12" s="84"/>
      <c r="JG12" s="94" t="s">
        <v>143</v>
      </c>
      <c r="JH12" s="95">
        <f>IF($JH$8,JM7,"-")</f>
        <v>20.100000000000001</v>
      </c>
      <c r="JI12" s="95">
        <f>IF($JH$8,JN7,"-")</f>
        <v>28.4</v>
      </c>
      <c r="JJ12" s="95">
        <f>IF($JH$8,JO7,"-")</f>
        <v>25</v>
      </c>
      <c r="JK12" s="95">
        <f>IF($JH$8,JP7,"-")</f>
        <v>12.9</v>
      </c>
      <c r="JL12" s="95">
        <f>IF($JH$8,JQ7,"-")</f>
        <v>14</v>
      </c>
      <c r="JM12" s="84"/>
      <c r="JN12" s="84"/>
      <c r="JO12" s="84"/>
      <c r="JP12" s="84"/>
      <c r="JQ12" s="94" t="s">
        <v>143</v>
      </c>
      <c r="JR12" s="95">
        <f>IF($JR$8,JW7,"-")</f>
        <v>224.7</v>
      </c>
      <c r="JS12" s="95">
        <f>IF($JR$8,JX7,"-")</f>
        <v>167.2</v>
      </c>
      <c r="JT12" s="95">
        <f>IF($JR$8,JY7,"-")</f>
        <v>267.7</v>
      </c>
      <c r="JU12" s="95">
        <f>IF($JR$8,JZ7,"-")</f>
        <v>155.5</v>
      </c>
      <c r="JV12" s="95">
        <f>IF($JR$8,KA7,"-")</f>
        <v>121</v>
      </c>
      <c r="JW12" s="84"/>
      <c r="JX12" s="84"/>
      <c r="JY12" s="84"/>
      <c r="JZ12" s="84"/>
      <c r="KA12" s="94" t="s">
        <v>143</v>
      </c>
      <c r="KB12" s="95">
        <f>IF($KB$8,KG7,"-")</f>
        <v>48.7</v>
      </c>
      <c r="KC12" s="95">
        <f>IF($KB$8,KH7,"-")</f>
        <v>53.3</v>
      </c>
      <c r="KD12" s="95">
        <f>IF($KB$8,KI7,"-")</f>
        <v>29</v>
      </c>
      <c r="KE12" s="95">
        <f>IF($KB$8,KJ7,"-")</f>
        <v>32.4</v>
      </c>
      <c r="KF12" s="95">
        <f>IF($KB$8,KK7,"-")</f>
        <v>42.4</v>
      </c>
      <c r="KG12" s="84"/>
      <c r="KH12" s="84"/>
      <c r="KI12" s="84"/>
      <c r="KJ12" s="84"/>
      <c r="KK12" s="94" t="s">
        <v>144</v>
      </c>
      <c r="KL12" s="95">
        <f>IF($KL$8,KQ7,"-")</f>
        <v>100</v>
      </c>
      <c r="KM12" s="95">
        <f>IF($KL$8,KR7,"-")</f>
        <v>100</v>
      </c>
      <c r="KN12" s="95">
        <f>IF($KL$8,KS7,"-")</f>
        <v>100</v>
      </c>
      <c r="KO12" s="95">
        <f>IF($KL$8,KT7,"-")</f>
        <v>100</v>
      </c>
      <c r="KP12" s="95">
        <f>IF($KL$8,KU7,"-")</f>
        <v>100</v>
      </c>
      <c r="KQ12" s="84"/>
      <c r="KR12" s="84"/>
      <c r="KS12" s="84"/>
      <c r="KT12" s="84"/>
      <c r="KU12" s="84"/>
      <c r="KV12" s="94" t="s">
        <v>143</v>
      </c>
      <c r="KW12" s="95" t="str">
        <f>IF($KW$8,LB7,"-")</f>
        <v>-</v>
      </c>
      <c r="KX12" s="95" t="str">
        <f>IF($KW$8,LC7,"-")</f>
        <v>-</v>
      </c>
      <c r="KY12" s="95" t="str">
        <f>IF($KW$8,LD7,"-")</f>
        <v>-</v>
      </c>
      <c r="KZ12" s="95" t="str">
        <f>IF($KW$8,LE7,"-")</f>
        <v>-</v>
      </c>
      <c r="LA12" s="95" t="str">
        <f>IF($KW$8,LF7,"-")</f>
        <v>-</v>
      </c>
      <c r="LB12" s="84"/>
      <c r="LC12" s="84"/>
      <c r="LD12" s="84"/>
      <c r="LE12" s="84"/>
      <c r="LF12" s="94" t="s">
        <v>143</v>
      </c>
      <c r="LG12" s="95" t="str">
        <f>IF($LG$8,LL7,"-")</f>
        <v>-</v>
      </c>
      <c r="LH12" s="95" t="str">
        <f>IF($LG$8,LM7,"-")</f>
        <v>-</v>
      </c>
      <c r="LI12" s="95" t="str">
        <f>IF($LG$8,LN7,"-")</f>
        <v>-</v>
      </c>
      <c r="LJ12" s="95" t="str">
        <f>IF($LG$8,LO7,"-")</f>
        <v>-</v>
      </c>
      <c r="LK12" s="95" t="str">
        <f>IF($LG$8,LP7,"-")</f>
        <v>-</v>
      </c>
      <c r="LL12" s="84"/>
      <c r="LM12" s="84"/>
      <c r="LN12" s="84"/>
      <c r="LO12" s="84"/>
      <c r="LP12" s="94" t="s">
        <v>143</v>
      </c>
      <c r="LQ12" s="95" t="str">
        <f>IF($LQ$8,LV7,"-")</f>
        <v>-</v>
      </c>
      <c r="LR12" s="95" t="str">
        <f>IF($LQ$8,LW7,"-")</f>
        <v>-</v>
      </c>
      <c r="LS12" s="95" t="str">
        <f>IF($LQ$8,LX7,"-")</f>
        <v>-</v>
      </c>
      <c r="LT12" s="95" t="str">
        <f>IF($LQ$8,LY7,"-")</f>
        <v>-</v>
      </c>
      <c r="LU12" s="95" t="str">
        <f>IF($LQ$8,LZ7,"-")</f>
        <v>-</v>
      </c>
      <c r="LV12" s="84"/>
      <c r="LW12" s="84"/>
      <c r="LX12" s="84"/>
      <c r="LY12" s="84"/>
      <c r="LZ12" s="94" t="s">
        <v>143</v>
      </c>
      <c r="MA12" s="95" t="str">
        <f>IF($MA$8,MF7,"-")</f>
        <v>-</v>
      </c>
      <c r="MB12" s="95" t="str">
        <f>IF($MA$8,MG7,"-")</f>
        <v>-</v>
      </c>
      <c r="MC12" s="95" t="str">
        <f>IF($MA$8,MH7,"-")</f>
        <v>-</v>
      </c>
      <c r="MD12" s="95" t="str">
        <f>IF($MA$8,MI7,"-")</f>
        <v>-</v>
      </c>
      <c r="ME12" s="95" t="str">
        <f>IF($MA$8,MJ7,"-")</f>
        <v>-</v>
      </c>
      <c r="MF12" s="84"/>
      <c r="MG12" s="84"/>
      <c r="MH12" s="84"/>
      <c r="MI12" s="84"/>
      <c r="MJ12" s="94" t="s">
        <v>143</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145</v>
      </c>
      <c r="AY13" s="95">
        <f>$BI$7</f>
        <v>100</v>
      </c>
      <c r="AZ13" s="95">
        <f>$BI$7</f>
        <v>100</v>
      </c>
      <c r="BA13" s="95">
        <f>$BI$7</f>
        <v>100</v>
      </c>
      <c r="BB13" s="95">
        <f>$BI$7</f>
        <v>100</v>
      </c>
      <c r="BC13" s="95">
        <f>$BI$7</f>
        <v>100</v>
      </c>
      <c r="BD13" s="84"/>
      <c r="BE13" s="84"/>
      <c r="BF13" s="84"/>
      <c r="BG13" s="84"/>
      <c r="BH13" s="84"/>
      <c r="BI13" s="94" t="s">
        <v>145</v>
      </c>
      <c r="BJ13" s="95">
        <f>$BT$7</f>
        <v>100</v>
      </c>
      <c r="BK13" s="95">
        <f>$BT$7</f>
        <v>100</v>
      </c>
      <c r="BL13" s="95">
        <f>$BT$7</f>
        <v>100</v>
      </c>
      <c r="BM13" s="95">
        <f>$BT$7</f>
        <v>100</v>
      </c>
      <c r="BN13" s="95">
        <f>$BT$7</f>
        <v>100</v>
      </c>
      <c r="BO13" s="84"/>
      <c r="BP13" s="84"/>
      <c r="BQ13" s="84"/>
      <c r="BR13" s="84"/>
      <c r="BS13" s="84"/>
      <c r="BT13" s="94" t="s">
        <v>145</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146</v>
      </c>
      <c r="C14" s="99"/>
      <c r="D14" s="100"/>
      <c r="E14" s="99"/>
      <c r="F14" s="197" t="s">
        <v>147</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148</v>
      </c>
      <c r="C15" s="196"/>
      <c r="D15" s="100"/>
      <c r="E15" s="97">
        <v>1</v>
      </c>
      <c r="F15" s="196" t="s">
        <v>149</v>
      </c>
      <c r="G15" s="196"/>
      <c r="H15" s="102" t="s">
        <v>150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151</v>
      </c>
      <c r="AY15" s="103"/>
      <c r="AZ15" s="103"/>
      <c r="BA15" s="103"/>
      <c r="BB15" s="103"/>
      <c r="BC15" s="103"/>
      <c r="BD15" s="100"/>
      <c r="BE15" s="100"/>
      <c r="BF15" s="100"/>
      <c r="BG15" s="100"/>
      <c r="BH15" s="100"/>
      <c r="BI15" s="101" t="s">
        <v>151</v>
      </c>
      <c r="BJ15" s="103"/>
      <c r="BK15" s="103"/>
      <c r="BL15" s="103"/>
      <c r="BM15" s="103"/>
      <c r="BN15" s="103"/>
      <c r="BO15" s="100"/>
      <c r="BP15" s="100"/>
      <c r="BQ15" s="100"/>
      <c r="BR15" s="100"/>
      <c r="BS15" s="100"/>
      <c r="BT15" s="101" t="s">
        <v>151</v>
      </c>
      <c r="BU15" s="103"/>
      <c r="BV15" s="103"/>
      <c r="BW15" s="103"/>
      <c r="BX15" s="103"/>
      <c r="BY15" s="103"/>
      <c r="BZ15" s="100"/>
      <c r="CA15" s="100"/>
      <c r="CB15" s="100"/>
      <c r="CC15" s="100"/>
      <c r="CD15" s="100"/>
      <c r="CE15" s="101" t="s">
        <v>151</v>
      </c>
      <c r="CF15" s="103"/>
      <c r="CG15" s="103"/>
      <c r="CH15" s="103"/>
      <c r="CI15" s="103"/>
      <c r="CJ15" s="103"/>
      <c r="CK15" s="100"/>
      <c r="CL15" s="100"/>
      <c r="CM15" s="100"/>
      <c r="CN15" s="100"/>
      <c r="CO15" s="101" t="s">
        <v>151</v>
      </c>
      <c r="CP15" s="103"/>
      <c r="CQ15" s="103"/>
      <c r="CR15" s="103"/>
      <c r="CS15" s="103"/>
      <c r="CT15" s="103"/>
      <c r="CU15" s="100"/>
      <c r="CV15" s="100"/>
      <c r="CW15" s="100"/>
      <c r="CX15" s="100"/>
      <c r="CY15" s="100"/>
      <c r="CZ15" s="101" t="s">
        <v>151</v>
      </c>
      <c r="DA15" s="103"/>
      <c r="DB15" s="103"/>
      <c r="DC15" s="103"/>
      <c r="DD15" s="103"/>
      <c r="DE15" s="103"/>
      <c r="DF15" s="100"/>
      <c r="DG15" s="100"/>
      <c r="DH15" s="100"/>
      <c r="DI15" s="100"/>
      <c r="DJ15" s="101" t="s">
        <v>151</v>
      </c>
      <c r="DK15" s="103"/>
      <c r="DL15" s="103"/>
      <c r="DM15" s="103"/>
      <c r="DN15" s="103"/>
      <c r="DO15" s="103"/>
      <c r="DP15" s="100"/>
      <c r="DQ15" s="100"/>
      <c r="DR15" s="100"/>
      <c r="DS15" s="100"/>
      <c r="DT15" s="101" t="s">
        <v>151</v>
      </c>
      <c r="DU15" s="103"/>
      <c r="DV15" s="103"/>
      <c r="DW15" s="103"/>
      <c r="DX15" s="103"/>
      <c r="DY15" s="103"/>
      <c r="DZ15" s="100"/>
      <c r="EA15" s="100"/>
      <c r="EB15" s="100"/>
      <c r="EC15" s="100"/>
      <c r="ED15" s="101" t="s">
        <v>151</v>
      </c>
      <c r="EE15" s="103"/>
      <c r="EF15" s="103"/>
      <c r="EG15" s="103"/>
      <c r="EH15" s="103"/>
      <c r="EI15" s="103"/>
      <c r="EJ15" s="100"/>
      <c r="EK15" s="100"/>
      <c r="EL15" s="100"/>
      <c r="EM15" s="100"/>
      <c r="EN15" s="101" t="s">
        <v>151</v>
      </c>
      <c r="EO15" s="103"/>
      <c r="EP15" s="103"/>
      <c r="EQ15" s="103"/>
      <c r="ER15" s="103"/>
      <c r="ES15" s="103"/>
      <c r="ET15" s="100"/>
      <c r="EU15" s="100"/>
      <c r="EV15" s="100"/>
      <c r="EW15" s="100"/>
      <c r="EX15" s="100"/>
      <c r="EY15" s="101" t="s">
        <v>151</v>
      </c>
      <c r="EZ15" s="103"/>
      <c r="FA15" s="103"/>
      <c r="FB15" s="103"/>
      <c r="FC15" s="103"/>
      <c r="FD15" s="103"/>
      <c r="FE15" s="100"/>
      <c r="FF15" s="100"/>
      <c r="FG15" s="100"/>
      <c r="FH15" s="100"/>
      <c r="FI15" s="101" t="s">
        <v>151</v>
      </c>
      <c r="FJ15" s="103"/>
      <c r="FK15" s="103"/>
      <c r="FL15" s="103"/>
      <c r="FM15" s="103"/>
      <c r="FN15" s="103"/>
      <c r="FO15" s="100"/>
      <c r="FP15" s="100"/>
      <c r="FQ15" s="100"/>
      <c r="FR15" s="100"/>
      <c r="FS15" s="101" t="s">
        <v>151</v>
      </c>
      <c r="FT15" s="103"/>
      <c r="FU15" s="103"/>
      <c r="FV15" s="103"/>
      <c r="FW15" s="103"/>
      <c r="FX15" s="103"/>
      <c r="FY15" s="100"/>
      <c r="FZ15" s="100"/>
      <c r="GA15" s="100"/>
      <c r="GB15" s="100"/>
      <c r="GC15" s="101" t="s">
        <v>151</v>
      </c>
      <c r="GD15" s="103"/>
      <c r="GE15" s="103"/>
      <c r="GF15" s="103"/>
      <c r="GG15" s="103"/>
      <c r="GH15" s="103"/>
      <c r="GI15" s="100"/>
      <c r="GJ15" s="100"/>
      <c r="GK15" s="100"/>
      <c r="GL15" s="100"/>
      <c r="GM15" s="101" t="s">
        <v>151</v>
      </c>
      <c r="GN15" s="103"/>
      <c r="GO15" s="103"/>
      <c r="GP15" s="103"/>
      <c r="GQ15" s="103"/>
      <c r="GR15" s="103"/>
      <c r="GS15" s="100"/>
      <c r="GT15" s="100"/>
      <c r="GU15" s="100"/>
      <c r="GV15" s="100"/>
      <c r="GW15" s="100"/>
      <c r="GX15" s="101" t="s">
        <v>151</v>
      </c>
      <c r="GY15" s="103"/>
      <c r="GZ15" s="103"/>
      <c r="HA15" s="103"/>
      <c r="HB15" s="103"/>
      <c r="HC15" s="103"/>
      <c r="HD15" s="100"/>
      <c r="HE15" s="100"/>
      <c r="HF15" s="100"/>
      <c r="HG15" s="100"/>
      <c r="HH15" s="101" t="s">
        <v>151</v>
      </c>
      <c r="HI15" s="103"/>
      <c r="HJ15" s="103"/>
      <c r="HK15" s="103"/>
      <c r="HL15" s="103"/>
      <c r="HM15" s="103"/>
      <c r="HN15" s="100"/>
      <c r="HO15" s="100"/>
      <c r="HP15" s="100"/>
      <c r="HQ15" s="100"/>
      <c r="HR15" s="101" t="s">
        <v>151</v>
      </c>
      <c r="HS15" s="103"/>
      <c r="HT15" s="103"/>
      <c r="HU15" s="103"/>
      <c r="HV15" s="103"/>
      <c r="HW15" s="103"/>
      <c r="HX15" s="100"/>
      <c r="HY15" s="100"/>
      <c r="HZ15" s="100"/>
      <c r="IA15" s="100"/>
      <c r="IB15" s="101" t="s">
        <v>151</v>
      </c>
      <c r="IC15" s="103"/>
      <c r="ID15" s="103"/>
      <c r="IE15" s="103"/>
      <c r="IF15" s="103"/>
      <c r="IG15" s="103"/>
      <c r="IH15" s="100"/>
      <c r="II15" s="100"/>
      <c r="IJ15" s="100"/>
      <c r="IK15" s="100"/>
      <c r="IL15" s="101" t="s">
        <v>151</v>
      </c>
      <c r="IM15" s="103"/>
      <c r="IN15" s="103"/>
      <c r="IO15" s="103"/>
      <c r="IP15" s="103"/>
      <c r="IQ15" s="103"/>
      <c r="IR15" s="100"/>
      <c r="IS15" s="100"/>
      <c r="IT15" s="100"/>
      <c r="IU15" s="100"/>
      <c r="IV15" s="100"/>
      <c r="IW15" s="101" t="s">
        <v>151</v>
      </c>
      <c r="IX15" s="103"/>
      <c r="IY15" s="103"/>
      <c r="IZ15" s="103"/>
      <c r="JA15" s="103"/>
      <c r="JB15" s="103"/>
      <c r="JC15" s="100"/>
      <c r="JD15" s="100"/>
      <c r="JE15" s="100"/>
      <c r="JF15" s="100"/>
      <c r="JG15" s="101" t="s">
        <v>151</v>
      </c>
      <c r="JH15" s="103"/>
      <c r="JI15" s="103"/>
      <c r="JJ15" s="103"/>
      <c r="JK15" s="103"/>
      <c r="JL15" s="103"/>
      <c r="JM15" s="100"/>
      <c r="JN15" s="100"/>
      <c r="JO15" s="100"/>
      <c r="JP15" s="100"/>
      <c r="JQ15" s="101" t="s">
        <v>151</v>
      </c>
      <c r="JR15" s="103"/>
      <c r="JS15" s="103"/>
      <c r="JT15" s="103"/>
      <c r="JU15" s="103"/>
      <c r="JV15" s="103"/>
      <c r="JW15" s="100"/>
      <c r="JX15" s="100"/>
      <c r="JY15" s="100"/>
      <c r="JZ15" s="100"/>
      <c r="KA15" s="101" t="s">
        <v>151</v>
      </c>
      <c r="KB15" s="103"/>
      <c r="KC15" s="103"/>
      <c r="KD15" s="103"/>
      <c r="KE15" s="103"/>
      <c r="KF15" s="103"/>
      <c r="KG15" s="100"/>
      <c r="KH15" s="100"/>
      <c r="KI15" s="100"/>
      <c r="KJ15" s="100"/>
      <c r="KK15" s="101" t="s">
        <v>151</v>
      </c>
      <c r="KL15" s="103"/>
      <c r="KM15" s="103"/>
      <c r="KN15" s="103"/>
      <c r="KO15" s="103"/>
      <c r="KP15" s="103"/>
      <c r="KQ15" s="100"/>
      <c r="KR15" s="100"/>
      <c r="KS15" s="100"/>
      <c r="KT15" s="100"/>
      <c r="KU15" s="100"/>
      <c r="KV15" s="101" t="s">
        <v>151</v>
      </c>
      <c r="KW15" s="103"/>
      <c r="KX15" s="103"/>
      <c r="KY15" s="103"/>
      <c r="KZ15" s="103"/>
      <c r="LA15" s="103"/>
      <c r="LB15" s="100"/>
      <c r="LC15" s="100"/>
      <c r="LD15" s="100"/>
      <c r="LE15" s="100"/>
      <c r="LF15" s="101" t="s">
        <v>151</v>
      </c>
      <c r="LG15" s="103"/>
      <c r="LH15" s="103"/>
      <c r="LI15" s="103"/>
      <c r="LJ15" s="103"/>
      <c r="LK15" s="103"/>
      <c r="LL15" s="100"/>
      <c r="LM15" s="100"/>
      <c r="LN15" s="100"/>
      <c r="LO15" s="100"/>
      <c r="LP15" s="101" t="s">
        <v>151</v>
      </c>
      <c r="LQ15" s="103"/>
      <c r="LR15" s="103"/>
      <c r="LS15" s="103"/>
      <c r="LT15" s="103"/>
      <c r="LU15" s="103"/>
      <c r="LV15" s="100"/>
      <c r="LW15" s="100"/>
      <c r="LX15" s="100"/>
      <c r="LY15" s="100"/>
      <c r="LZ15" s="101" t="s">
        <v>151</v>
      </c>
      <c r="MA15" s="103"/>
      <c r="MB15" s="103"/>
      <c r="MC15" s="103"/>
      <c r="MD15" s="103"/>
      <c r="ME15" s="103"/>
      <c r="MF15" s="100"/>
      <c r="MG15" s="100"/>
      <c r="MH15" s="100"/>
      <c r="MI15" s="100"/>
      <c r="MJ15" s="101" t="s">
        <v>151</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152</v>
      </c>
      <c r="C16" s="196"/>
      <c r="D16" s="100"/>
      <c r="E16" s="97">
        <f>E15+1</f>
        <v>2</v>
      </c>
      <c r="F16" s="196" t="s">
        <v>153</v>
      </c>
      <c r="G16" s="196"/>
      <c r="H16" s="102" t="s">
        <v>154</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155</v>
      </c>
      <c r="C17" s="196"/>
      <c r="D17" s="100"/>
      <c r="E17" s="97">
        <f t="shared" ref="E17" si="8">E16+1</f>
        <v>3</v>
      </c>
      <c r="F17" s="196" t="s">
        <v>156</v>
      </c>
      <c r="G17" s="196"/>
      <c r="H17" s="102" t="s">
        <v>157</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158</v>
      </c>
      <c r="AY17" s="106">
        <f>IF(AY7="-",NA(),AY7)</f>
        <v>118.9</v>
      </c>
      <c r="AZ17" s="106">
        <f t="shared" ref="AZ17:BC17" si="9">IF(AZ7="-",NA(),AZ7)</f>
        <v>114.8</v>
      </c>
      <c r="BA17" s="106">
        <f t="shared" si="9"/>
        <v>114.3</v>
      </c>
      <c r="BB17" s="106">
        <f t="shared" si="9"/>
        <v>83.5</v>
      </c>
      <c r="BC17" s="106">
        <f t="shared" si="9"/>
        <v>97.4</v>
      </c>
      <c r="BD17" s="100"/>
      <c r="BE17" s="100"/>
      <c r="BF17" s="100"/>
      <c r="BG17" s="100"/>
      <c r="BH17" s="100"/>
      <c r="BI17" s="105" t="s">
        <v>158</v>
      </c>
      <c r="BJ17" s="106">
        <f>IF(BJ7="-",NA(),BJ7)</f>
        <v>116</v>
      </c>
      <c r="BK17" s="106">
        <f t="shared" ref="BK17:BN17" si="10">IF(BK7="-",NA(),BK7)</f>
        <v>113.1</v>
      </c>
      <c r="BL17" s="106">
        <f t="shared" si="10"/>
        <v>111.6</v>
      </c>
      <c r="BM17" s="106">
        <f t="shared" si="10"/>
        <v>80.900000000000006</v>
      </c>
      <c r="BN17" s="106">
        <f t="shared" si="10"/>
        <v>92.2</v>
      </c>
      <c r="BO17" s="100"/>
      <c r="BP17" s="100"/>
      <c r="BQ17" s="100"/>
      <c r="BR17" s="100"/>
      <c r="BS17" s="100"/>
      <c r="BT17" s="105" t="s">
        <v>158</v>
      </c>
      <c r="BU17" s="106">
        <f>IF(BU7="-",NA(),BU7)</f>
        <v>980.2</v>
      </c>
      <c r="BV17" s="106">
        <f t="shared" ref="BV17:BY17" si="11">IF(BV7="-",NA(),BV7)</f>
        <v>1051.5</v>
      </c>
      <c r="BW17" s="106">
        <f t="shared" si="11"/>
        <v>568.1</v>
      </c>
      <c r="BX17" s="106">
        <f t="shared" si="11"/>
        <v>737.5</v>
      </c>
      <c r="BY17" s="106">
        <f t="shared" si="11"/>
        <v>256.3</v>
      </c>
      <c r="BZ17" s="100"/>
      <c r="CA17" s="100"/>
      <c r="CB17" s="100"/>
      <c r="CC17" s="100"/>
      <c r="CD17" s="100"/>
      <c r="CE17" s="105" t="s">
        <v>158</v>
      </c>
      <c r="CF17" s="106">
        <f>IF(CF7="-",NA(),CF7)</f>
        <v>6890.4</v>
      </c>
      <c r="CG17" s="106">
        <f t="shared" ref="CG17:CJ17" si="12">IF(CG7="-",NA(),CG7)</f>
        <v>7277.6</v>
      </c>
      <c r="CH17" s="106">
        <f t="shared" si="12"/>
        <v>7887.8</v>
      </c>
      <c r="CI17" s="106">
        <f t="shared" si="12"/>
        <v>11533.3</v>
      </c>
      <c r="CJ17" s="106">
        <f t="shared" si="12"/>
        <v>11194.4</v>
      </c>
      <c r="CK17" s="100"/>
      <c r="CL17" s="100"/>
      <c r="CM17" s="100"/>
      <c r="CN17" s="100"/>
      <c r="CO17" s="105" t="s">
        <v>158</v>
      </c>
      <c r="CP17" s="107">
        <f>IF(CP7="-",NA(),CP7)</f>
        <v>551658</v>
      </c>
      <c r="CQ17" s="107">
        <f t="shared" ref="CQ17:CT17" si="13">IF(CQ7="-",NA(),CQ7)</f>
        <v>438485</v>
      </c>
      <c r="CR17" s="107">
        <f t="shared" si="13"/>
        <v>298630</v>
      </c>
      <c r="CS17" s="107">
        <f t="shared" si="13"/>
        <v>287783</v>
      </c>
      <c r="CT17" s="107">
        <f t="shared" si="13"/>
        <v>204249</v>
      </c>
      <c r="CU17" s="100"/>
      <c r="CV17" s="100"/>
      <c r="CW17" s="100"/>
      <c r="CX17" s="100"/>
      <c r="CY17" s="100"/>
      <c r="CZ17" s="105" t="s">
        <v>158</v>
      </c>
      <c r="DA17" s="106">
        <f>IF(DA7="-",NA(),DA7)</f>
        <v>36.4</v>
      </c>
      <c r="DB17" s="106">
        <f t="shared" ref="DB17:DE17" si="14">IF(DB7="-",NA(),DB7)</f>
        <v>37.299999999999997</v>
      </c>
      <c r="DC17" s="106">
        <f t="shared" si="14"/>
        <v>34.1</v>
      </c>
      <c r="DD17" s="106">
        <f t="shared" si="14"/>
        <v>26</v>
      </c>
      <c r="DE17" s="106">
        <f t="shared" si="14"/>
        <v>20.8</v>
      </c>
      <c r="DF17" s="100"/>
      <c r="DG17" s="100"/>
      <c r="DH17" s="100"/>
      <c r="DI17" s="100"/>
      <c r="DJ17" s="105" t="s">
        <v>158</v>
      </c>
      <c r="DK17" s="106">
        <f>IF(DK7="-",NA(),DK7)</f>
        <v>9.6999999999999993</v>
      </c>
      <c r="DL17" s="106">
        <f t="shared" ref="DL17:DO17" si="15">IF(DL7="-",NA(),DL7)</f>
        <v>10</v>
      </c>
      <c r="DM17" s="106">
        <f t="shared" si="15"/>
        <v>18.899999999999999</v>
      </c>
      <c r="DN17" s="106">
        <f t="shared" si="15"/>
        <v>22.3</v>
      </c>
      <c r="DO17" s="106">
        <f t="shared" si="15"/>
        <v>6.9</v>
      </c>
      <c r="DP17" s="100"/>
      <c r="DQ17" s="100"/>
      <c r="DR17" s="100"/>
      <c r="DS17" s="100"/>
      <c r="DT17" s="105" t="s">
        <v>158</v>
      </c>
      <c r="DU17" s="106">
        <f>IF(DU7="-",NA(),DU7)</f>
        <v>65.599999999999994</v>
      </c>
      <c r="DV17" s="106">
        <f t="shared" ref="DV17:DY17" si="16">IF(DV7="-",NA(),DV7)</f>
        <v>71.2</v>
      </c>
      <c r="DW17" s="106">
        <f t="shared" si="16"/>
        <v>88.3</v>
      </c>
      <c r="DX17" s="106">
        <f t="shared" si="16"/>
        <v>230.5</v>
      </c>
      <c r="DY17" s="106">
        <f t="shared" si="16"/>
        <v>602.9</v>
      </c>
      <c r="DZ17" s="100"/>
      <c r="EA17" s="100"/>
      <c r="EB17" s="100"/>
      <c r="EC17" s="100"/>
      <c r="ED17" s="105" t="s">
        <v>158</v>
      </c>
      <c r="EE17" s="106">
        <f>IF(EE7="-",NA(),EE7)</f>
        <v>69.099999999999994</v>
      </c>
      <c r="EF17" s="106">
        <f t="shared" ref="EF17:EI17" si="17">IF(EF7="-",NA(),EF7)</f>
        <v>69.3</v>
      </c>
      <c r="EG17" s="106">
        <f t="shared" si="17"/>
        <v>71.5</v>
      </c>
      <c r="EH17" s="106">
        <f t="shared" si="17"/>
        <v>71.3</v>
      </c>
      <c r="EI17" s="106">
        <f t="shared" si="17"/>
        <v>68.599999999999994</v>
      </c>
      <c r="EJ17" s="100"/>
      <c r="EK17" s="100"/>
      <c r="EL17" s="100"/>
      <c r="EM17" s="100"/>
      <c r="EN17" s="105" t="s">
        <v>158</v>
      </c>
      <c r="EO17" s="106">
        <f>IF(EO7="-",NA(),EO7)</f>
        <v>10.199999999999999</v>
      </c>
      <c r="EP17" s="106">
        <f t="shared" ref="EP17:ES17" si="18">IF(EP7="-",NA(),EP7)</f>
        <v>10.5</v>
      </c>
      <c r="EQ17" s="106">
        <f t="shared" si="18"/>
        <v>9.6</v>
      </c>
      <c r="ER17" s="106">
        <f t="shared" si="18"/>
        <v>11.3</v>
      </c>
      <c r="ES17" s="106">
        <f t="shared" si="18"/>
        <v>10</v>
      </c>
      <c r="ET17" s="100"/>
      <c r="EU17" s="100"/>
      <c r="EV17" s="100"/>
      <c r="EW17" s="100"/>
      <c r="EX17" s="100"/>
      <c r="EY17" s="105" t="s">
        <v>158</v>
      </c>
      <c r="EZ17" s="106">
        <f>IF(EZ7="-",NA(),EZ7)</f>
        <v>37.299999999999997</v>
      </c>
      <c r="FA17" s="106">
        <f t="shared" ref="FA17:FD17" si="19">IF(FA7="-",NA(),FA7)</f>
        <v>38.200000000000003</v>
      </c>
      <c r="FB17" s="106">
        <f t="shared" si="19"/>
        <v>34.9</v>
      </c>
      <c r="FC17" s="106">
        <f t="shared" si="19"/>
        <v>26.6</v>
      </c>
      <c r="FD17" s="106">
        <f t="shared" si="19"/>
        <v>21.3</v>
      </c>
      <c r="FE17" s="100"/>
      <c r="FF17" s="100"/>
      <c r="FG17" s="100"/>
      <c r="FH17" s="100"/>
      <c r="FI17" s="105" t="s">
        <v>158</v>
      </c>
      <c r="FJ17" s="106">
        <f>IF(FJ7="-",NA(),FJ7)</f>
        <v>6.4</v>
      </c>
      <c r="FK17" s="106">
        <f t="shared" ref="FK17:FN17" si="20">IF(FK7="-",NA(),FK7)</f>
        <v>8.6</v>
      </c>
      <c r="FL17" s="106">
        <f t="shared" si="20"/>
        <v>16.600000000000001</v>
      </c>
      <c r="FM17" s="106">
        <f t="shared" si="20"/>
        <v>21.4</v>
      </c>
      <c r="FN17" s="106">
        <f t="shared" si="20"/>
        <v>6.7</v>
      </c>
      <c r="FO17" s="100"/>
      <c r="FP17" s="100"/>
      <c r="FQ17" s="100"/>
      <c r="FR17" s="100"/>
      <c r="FS17" s="105" t="s">
        <v>158</v>
      </c>
      <c r="FT17" s="106">
        <f>IF(FT7="-",NA(),FT7)</f>
        <v>57.4</v>
      </c>
      <c r="FU17" s="106">
        <f t="shared" ref="FU17:FX17" si="21">IF(FU7="-",NA(),FU7)</f>
        <v>65.2</v>
      </c>
      <c r="FV17" s="106">
        <f t="shared" si="21"/>
        <v>84.1</v>
      </c>
      <c r="FW17" s="106">
        <f t="shared" si="21"/>
        <v>228.6</v>
      </c>
      <c r="FX17" s="106">
        <f t="shared" si="21"/>
        <v>602.9</v>
      </c>
      <c r="FY17" s="100"/>
      <c r="FZ17" s="100"/>
      <c r="GA17" s="100"/>
      <c r="GB17" s="100"/>
      <c r="GC17" s="105" t="s">
        <v>158</v>
      </c>
      <c r="GD17" s="106">
        <f>IF(GD7="-",NA(),GD7)</f>
        <v>69.599999999999994</v>
      </c>
      <c r="GE17" s="106">
        <f t="shared" ref="GE17:GH17" si="22">IF(GE7="-",NA(),GE7)</f>
        <v>69.7</v>
      </c>
      <c r="GF17" s="106">
        <f t="shared" si="22"/>
        <v>71.7</v>
      </c>
      <c r="GG17" s="106">
        <f t="shared" si="22"/>
        <v>71.400000000000006</v>
      </c>
      <c r="GH17" s="106">
        <f t="shared" si="22"/>
        <v>68.599999999999994</v>
      </c>
      <c r="GI17" s="100"/>
      <c r="GJ17" s="100"/>
      <c r="GK17" s="100"/>
      <c r="GL17" s="100"/>
      <c r="GM17" s="105" t="s">
        <v>158</v>
      </c>
      <c r="GN17" s="106">
        <f>IF(GN7="-",NA(),GN7)</f>
        <v>9.4</v>
      </c>
      <c r="GO17" s="106">
        <f t="shared" ref="GO17:GR17" si="23">IF(GO7="-",NA(),GO7)</f>
        <v>9.6999999999999993</v>
      </c>
      <c r="GP17" s="106">
        <f t="shared" si="23"/>
        <v>8.8000000000000007</v>
      </c>
      <c r="GQ17" s="106">
        <f t="shared" si="23"/>
        <v>10.5</v>
      </c>
      <c r="GR17" s="106">
        <f t="shared" si="23"/>
        <v>9.6999999999999993</v>
      </c>
      <c r="GS17" s="100"/>
      <c r="GT17" s="100"/>
      <c r="GU17" s="100"/>
      <c r="GV17" s="100"/>
      <c r="GW17" s="100"/>
      <c r="GX17" s="105" t="s">
        <v>158</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158</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158</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158</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158</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158</v>
      </c>
      <c r="IX17" s="106">
        <f>IF(IX7="-",NA(),IX7)</f>
        <v>4.5999999999999996</v>
      </c>
      <c r="IY17" s="106">
        <f t="shared" ref="IY17:JB17" si="29">IF(IY7="-",NA(),IY7)</f>
        <v>5.0999999999999996</v>
      </c>
      <c r="IZ17" s="106">
        <f t="shared" si="29"/>
        <v>5.4</v>
      </c>
      <c r="JA17" s="106">
        <f t="shared" si="29"/>
        <v>4.4000000000000004</v>
      </c>
      <c r="JB17" s="106">
        <f t="shared" si="29"/>
        <v>1.4</v>
      </c>
      <c r="JC17" s="100"/>
      <c r="JD17" s="100"/>
      <c r="JE17" s="100"/>
      <c r="JF17" s="100"/>
      <c r="JG17" s="105" t="s">
        <v>158</v>
      </c>
      <c r="JH17" s="106">
        <f>IF(JH7="-",NA(),JH7)</f>
        <v>46.2</v>
      </c>
      <c r="JI17" s="106">
        <f t="shared" ref="JI17:JL17" si="30">IF(JI7="-",NA(),JI7)</f>
        <v>33.4</v>
      </c>
      <c r="JJ17" s="106">
        <f t="shared" si="30"/>
        <v>40.5</v>
      </c>
      <c r="JK17" s="106">
        <f t="shared" si="30"/>
        <v>39.9</v>
      </c>
      <c r="JL17" s="106">
        <f t="shared" si="30"/>
        <v>34.700000000000003</v>
      </c>
      <c r="JM17" s="100"/>
      <c r="JN17" s="100"/>
      <c r="JO17" s="100"/>
      <c r="JP17" s="100"/>
      <c r="JQ17" s="105" t="s">
        <v>158</v>
      </c>
      <c r="JR17" s="106">
        <f>IF(JR7="-",NA(),JR7)</f>
        <v>1074.8</v>
      </c>
      <c r="JS17" s="106">
        <f t="shared" ref="JS17:JV17" si="31">IF(JS7="-",NA(),JS7)</f>
        <v>775.6</v>
      </c>
      <c r="JT17" s="106">
        <f t="shared" si="31"/>
        <v>544.6</v>
      </c>
      <c r="JU17" s="106">
        <f t="shared" si="31"/>
        <v>430</v>
      </c>
      <c r="JV17" s="106">
        <f t="shared" si="31"/>
        <v>623.4</v>
      </c>
      <c r="JW17" s="100"/>
      <c r="JX17" s="100"/>
      <c r="JY17" s="100"/>
      <c r="JZ17" s="100"/>
      <c r="KA17" s="105" t="s">
        <v>158</v>
      </c>
      <c r="KB17" s="106">
        <f>IF(KB7="-",NA(),KB7)</f>
        <v>54.6</v>
      </c>
      <c r="KC17" s="106">
        <f t="shared" ref="KC17:KF17" si="32">IF(KC7="-",NA(),KC7)</f>
        <v>58.9</v>
      </c>
      <c r="KD17" s="106">
        <f t="shared" si="32"/>
        <v>64.099999999999994</v>
      </c>
      <c r="KE17" s="106">
        <f t="shared" si="32"/>
        <v>69.400000000000006</v>
      </c>
      <c r="KF17" s="106" t="e">
        <f t="shared" si="32"/>
        <v>#N/A</v>
      </c>
      <c r="KG17" s="100"/>
      <c r="KH17" s="100"/>
      <c r="KI17" s="100"/>
      <c r="KJ17" s="100"/>
      <c r="KK17" s="105" t="s">
        <v>158</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158</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158</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158</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158</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158</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159</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160</v>
      </c>
      <c r="AY18" s="106">
        <f>IF(BD7="-",NA(),BD7)</f>
        <v>129.69999999999999</v>
      </c>
      <c r="AZ18" s="106">
        <f t="shared" ref="AZ18:BC18" si="39">IF(BE7="-",NA(),BE7)</f>
        <v>135.9</v>
      </c>
      <c r="BA18" s="106">
        <f t="shared" si="39"/>
        <v>130.5</v>
      </c>
      <c r="BB18" s="106">
        <f t="shared" si="39"/>
        <v>129.9</v>
      </c>
      <c r="BC18" s="106">
        <f t="shared" si="39"/>
        <v>130.19999999999999</v>
      </c>
      <c r="BD18" s="100"/>
      <c r="BE18" s="100"/>
      <c r="BF18" s="100"/>
      <c r="BG18" s="100"/>
      <c r="BH18" s="100"/>
      <c r="BI18" s="105" t="s">
        <v>160</v>
      </c>
      <c r="BJ18" s="106">
        <f>IF(BO7="-",NA(),BO7)</f>
        <v>130.4</v>
      </c>
      <c r="BK18" s="106">
        <f t="shared" ref="BK18:BN18" si="40">IF(BP7="-",NA(),BP7)</f>
        <v>136.30000000000001</v>
      </c>
      <c r="BL18" s="106">
        <f t="shared" si="40"/>
        <v>130.69999999999999</v>
      </c>
      <c r="BM18" s="106">
        <f t="shared" si="40"/>
        <v>128.9</v>
      </c>
      <c r="BN18" s="106">
        <f t="shared" si="40"/>
        <v>129.30000000000001</v>
      </c>
      <c r="BO18" s="100"/>
      <c r="BP18" s="100"/>
      <c r="BQ18" s="100"/>
      <c r="BR18" s="100"/>
      <c r="BS18" s="100"/>
      <c r="BT18" s="105" t="s">
        <v>160</v>
      </c>
      <c r="BU18" s="106">
        <f>IF(BZ7="-",NA(),BZ7)</f>
        <v>716.7</v>
      </c>
      <c r="BV18" s="106">
        <f t="shared" ref="BV18:BY18" si="41">IF(CA7="-",NA(),CA7)</f>
        <v>688</v>
      </c>
      <c r="BW18" s="106">
        <f t="shared" si="41"/>
        <v>707.7</v>
      </c>
      <c r="BX18" s="106">
        <f t="shared" si="41"/>
        <v>749.1</v>
      </c>
      <c r="BY18" s="106">
        <f t="shared" si="41"/>
        <v>763.6</v>
      </c>
      <c r="BZ18" s="100"/>
      <c r="CA18" s="100"/>
      <c r="CB18" s="100"/>
      <c r="CC18" s="100"/>
      <c r="CD18" s="100"/>
      <c r="CE18" s="105" t="s">
        <v>160</v>
      </c>
      <c r="CF18" s="106">
        <f>IF(CK7="-",NA(),CK7)</f>
        <v>8014.2</v>
      </c>
      <c r="CG18" s="106">
        <f t="shared" ref="CG18:CJ18" si="42">IF(CL7="-",NA(),CL7)</f>
        <v>8260</v>
      </c>
      <c r="CH18" s="106">
        <f t="shared" si="42"/>
        <v>8600.1</v>
      </c>
      <c r="CI18" s="106">
        <f t="shared" si="42"/>
        <v>9078.5</v>
      </c>
      <c r="CJ18" s="106">
        <f t="shared" si="42"/>
        <v>9106</v>
      </c>
      <c r="CK18" s="100"/>
      <c r="CL18" s="100"/>
      <c r="CM18" s="100"/>
      <c r="CN18" s="100"/>
      <c r="CO18" s="105" t="s">
        <v>160</v>
      </c>
      <c r="CP18" s="107">
        <f>IF(CU7="-",NA(),CU7)</f>
        <v>1494682</v>
      </c>
      <c r="CQ18" s="107">
        <f t="shared" ref="CQ18:CT18" si="43">IF(CV7="-",NA(),CV7)</f>
        <v>1543942</v>
      </c>
      <c r="CR18" s="107">
        <f t="shared" si="43"/>
        <v>1467681</v>
      </c>
      <c r="CS18" s="107">
        <f t="shared" si="43"/>
        <v>1533303</v>
      </c>
      <c r="CT18" s="107">
        <f t="shared" si="43"/>
        <v>1359753</v>
      </c>
      <c r="CU18" s="100"/>
      <c r="CV18" s="100"/>
      <c r="CW18" s="100"/>
      <c r="CX18" s="100"/>
      <c r="CY18" s="100"/>
      <c r="CZ18" s="105" t="s">
        <v>160</v>
      </c>
      <c r="DA18" s="106">
        <f>IF(DF7="-",NA(),DF7)</f>
        <v>37.700000000000003</v>
      </c>
      <c r="DB18" s="106">
        <f t="shared" ref="DB18:DE18" si="44">IF(DG7="-",NA(),DG7)</f>
        <v>36.200000000000003</v>
      </c>
      <c r="DC18" s="106">
        <f t="shared" si="44"/>
        <v>36.5</v>
      </c>
      <c r="DD18" s="106">
        <f t="shared" si="44"/>
        <v>35.299999999999997</v>
      </c>
      <c r="DE18" s="106">
        <f t="shared" si="44"/>
        <v>35</v>
      </c>
      <c r="DF18" s="100"/>
      <c r="DG18" s="100"/>
      <c r="DH18" s="100"/>
      <c r="DI18" s="100"/>
      <c r="DJ18" s="105" t="s">
        <v>160</v>
      </c>
      <c r="DK18" s="106">
        <f>IF(DP7="-",NA(),DP7)</f>
        <v>20</v>
      </c>
      <c r="DL18" s="106">
        <f t="shared" ref="DL18:DO18" si="45">IF(DQ7="-",NA(),DQ7)</f>
        <v>18.2</v>
      </c>
      <c r="DM18" s="106">
        <f t="shared" si="45"/>
        <v>20.9</v>
      </c>
      <c r="DN18" s="106">
        <f t="shared" si="45"/>
        <v>21.1</v>
      </c>
      <c r="DO18" s="106">
        <f t="shared" si="45"/>
        <v>19</v>
      </c>
      <c r="DP18" s="100"/>
      <c r="DQ18" s="100"/>
      <c r="DR18" s="100"/>
      <c r="DS18" s="100"/>
      <c r="DT18" s="105" t="s">
        <v>160</v>
      </c>
      <c r="DU18" s="106">
        <f>IF(DZ7="-",NA(),DZ7)</f>
        <v>109.9</v>
      </c>
      <c r="DV18" s="106">
        <f t="shared" ref="DV18:DY18" si="46">IF(EA7="-",NA(),EA7)</f>
        <v>103.6</v>
      </c>
      <c r="DW18" s="106">
        <f t="shared" si="46"/>
        <v>95.7</v>
      </c>
      <c r="DX18" s="106">
        <f t="shared" si="46"/>
        <v>88.5</v>
      </c>
      <c r="DY18" s="106">
        <f t="shared" si="46"/>
        <v>92.4</v>
      </c>
      <c r="DZ18" s="100"/>
      <c r="EA18" s="100"/>
      <c r="EB18" s="100"/>
      <c r="EC18" s="100"/>
      <c r="ED18" s="105" t="s">
        <v>160</v>
      </c>
      <c r="EE18" s="106">
        <f>IF(EJ7="-",NA(),EJ7)</f>
        <v>59.6</v>
      </c>
      <c r="EF18" s="106">
        <f t="shared" ref="EF18:EI18" si="47">IF(EK7="-",NA(),EK7)</f>
        <v>60.3</v>
      </c>
      <c r="EG18" s="106">
        <f t="shared" si="47"/>
        <v>60.2</v>
      </c>
      <c r="EH18" s="106">
        <f t="shared" si="47"/>
        <v>61.2</v>
      </c>
      <c r="EI18" s="106">
        <f t="shared" si="47"/>
        <v>61.9</v>
      </c>
      <c r="EJ18" s="100"/>
      <c r="EK18" s="100"/>
      <c r="EL18" s="100"/>
      <c r="EM18" s="100"/>
      <c r="EN18" s="105" t="s">
        <v>160</v>
      </c>
      <c r="EO18" s="106">
        <f>IF(ET7="-",NA(),ET7)</f>
        <v>18.7</v>
      </c>
      <c r="EP18" s="106">
        <f t="shared" ref="EP18:ES18" si="48">IF(EU7="-",NA(),EU7)</f>
        <v>20.5</v>
      </c>
      <c r="EQ18" s="106">
        <f t="shared" si="48"/>
        <v>21.4</v>
      </c>
      <c r="ER18" s="106">
        <f t="shared" si="48"/>
        <v>22.6</v>
      </c>
      <c r="ES18" s="106">
        <f t="shared" si="48"/>
        <v>22.2</v>
      </c>
      <c r="ET18" s="100"/>
      <c r="EU18" s="100"/>
      <c r="EV18" s="100"/>
      <c r="EW18" s="100"/>
      <c r="EX18" s="100"/>
      <c r="EY18" s="105" t="s">
        <v>160</v>
      </c>
      <c r="EZ18" s="106">
        <f>IF(OR(NOT($EZ$8),FE7="-"),NA(),FE7)</f>
        <v>39.1</v>
      </c>
      <c r="FA18" s="106">
        <f>IF(OR(NOT($EZ$8),FF7="-"),NA(),FF7)</f>
        <v>37.299999999999997</v>
      </c>
      <c r="FB18" s="106">
        <f>IF(OR(NOT($EZ$8),FG7="-"),NA(),FG7)</f>
        <v>38</v>
      </c>
      <c r="FC18" s="106">
        <f>IF(OR(NOT($EZ$8),FH7="-"),NA(),FH7)</f>
        <v>36.5</v>
      </c>
      <c r="FD18" s="106">
        <f>IF(OR(NOT($EZ$8),FI7="-"),NA(),FI7)</f>
        <v>36.6</v>
      </c>
      <c r="FE18" s="100"/>
      <c r="FF18" s="100"/>
      <c r="FG18" s="100"/>
      <c r="FH18" s="100"/>
      <c r="FI18" s="105" t="s">
        <v>160</v>
      </c>
      <c r="FJ18" s="106">
        <f>IF(OR(NOT($FJ$8),FO7="-"),NA(),FO7)</f>
        <v>21.4</v>
      </c>
      <c r="FK18" s="106">
        <f>IF(OR(NOT($FJ$8),FP7="-"),NA(),FP7)</f>
        <v>19.3</v>
      </c>
      <c r="FL18" s="106">
        <f>IF(OR(NOT($FJ$8),FQ7="-"),NA(),FQ7)</f>
        <v>20.6</v>
      </c>
      <c r="FM18" s="106">
        <f>IF(OR(NOT($FJ$8),FR7="-"),NA(),FR7)</f>
        <v>21.6</v>
      </c>
      <c r="FN18" s="106">
        <f>IF(OR(NOT($FJ$8),FS7="-"),NA(),FS7)</f>
        <v>20</v>
      </c>
      <c r="FO18" s="100"/>
      <c r="FP18" s="100"/>
      <c r="FQ18" s="100"/>
      <c r="FR18" s="100"/>
      <c r="FS18" s="105" t="s">
        <v>160</v>
      </c>
      <c r="FT18" s="106">
        <f>IF(OR(NOT($FT$8),FY7="-"),NA(),FY7)</f>
        <v>89.4</v>
      </c>
      <c r="FU18" s="106">
        <f>IF(OR(NOT($FT$8),FZ7="-"),NA(),FZ7)</f>
        <v>83.3</v>
      </c>
      <c r="FV18" s="106">
        <f>IF(OR(NOT($FT$8),GA7="-"),NA(),GA7)</f>
        <v>73.2</v>
      </c>
      <c r="FW18" s="106">
        <f>IF(OR(NOT($FT$8),GB7="-"),NA(),GB7)</f>
        <v>71.400000000000006</v>
      </c>
      <c r="FX18" s="106">
        <f>IF(OR(NOT($FT$8),GC7="-"),NA(),GC7)</f>
        <v>82</v>
      </c>
      <c r="FY18" s="100"/>
      <c r="FZ18" s="100"/>
      <c r="GA18" s="100"/>
      <c r="GB18" s="100"/>
      <c r="GC18" s="105" t="s">
        <v>160</v>
      </c>
      <c r="GD18" s="106">
        <f>IF(OR(NOT($GD$8),GI7="-"),NA(),GI7)</f>
        <v>61.7</v>
      </c>
      <c r="GE18" s="106">
        <f>IF(OR(NOT($GD$8),GJ7="-"),NA(),GJ7)</f>
        <v>62.1</v>
      </c>
      <c r="GF18" s="106">
        <f>IF(OR(NOT($GD$8),GK7="-"),NA(),GK7)</f>
        <v>62.6</v>
      </c>
      <c r="GG18" s="106">
        <f>IF(OR(NOT($GD$8),GL7="-"),NA(),GL7)</f>
        <v>63.4</v>
      </c>
      <c r="GH18" s="106">
        <f>IF(OR(NOT($GD$8),GM7="-"),NA(),GM7)</f>
        <v>63.8</v>
      </c>
      <c r="GI18" s="100"/>
      <c r="GJ18" s="100"/>
      <c r="GK18" s="100"/>
      <c r="GL18" s="100"/>
      <c r="GM18" s="105" t="s">
        <v>160</v>
      </c>
      <c r="GN18" s="106">
        <f>IF(OR(NOT($GN$8),GS7="-"),NA(),GS7)</f>
        <v>13.3</v>
      </c>
      <c r="GO18" s="106">
        <f>IF(OR(NOT($GN$8),GT7="-"),NA(),GT7)</f>
        <v>14.4</v>
      </c>
      <c r="GP18" s="106">
        <f>IF(OR(NOT($GN$8),GU7="-"),NA(),GU7)</f>
        <v>15.3</v>
      </c>
      <c r="GQ18" s="106">
        <f>IF(OR(NOT($GN$8),GV7="-"),NA(),GV7)</f>
        <v>16.100000000000001</v>
      </c>
      <c r="GR18" s="106">
        <f>IF(OR(NOT($GN$8),GW7="-"),NA(),GW7)</f>
        <v>15.2</v>
      </c>
      <c r="GS18" s="100"/>
      <c r="GT18" s="100"/>
      <c r="GU18" s="100"/>
      <c r="GV18" s="100"/>
      <c r="GW18" s="100"/>
      <c r="GX18" s="105" t="s">
        <v>160</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160</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160</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160</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160</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160</v>
      </c>
      <c r="IX18" s="106">
        <f>IF(OR(NOT($IX$8),JC7="-"),NA(),JC7)</f>
        <v>14</v>
      </c>
      <c r="IY18" s="106">
        <f>IF(OR(NOT($IX$8),JD7="-"),NA(),JD7)</f>
        <v>15.5</v>
      </c>
      <c r="IZ18" s="106">
        <f>IF(OR(NOT($IX$8),JE7="-"),NA(),JE7)</f>
        <v>13.1</v>
      </c>
      <c r="JA18" s="106">
        <f>IF(OR(NOT($IX$8),JF7="-"),NA(),JF7)</f>
        <v>19.899999999999999</v>
      </c>
      <c r="JB18" s="106">
        <f>IF(OR(NOT($IX$8),JG7="-"),NA(),JG7)</f>
        <v>16.899999999999999</v>
      </c>
      <c r="JC18" s="100"/>
      <c r="JD18" s="100"/>
      <c r="JE18" s="100"/>
      <c r="JF18" s="100"/>
      <c r="JG18" s="105" t="s">
        <v>160</v>
      </c>
      <c r="JH18" s="106">
        <f>IF(OR(NOT($JH$8),JM7="-"),NA(),JM7)</f>
        <v>20.100000000000001</v>
      </c>
      <c r="JI18" s="106">
        <f>IF(OR(NOT($JH$8),JN7="-"),NA(),JN7)</f>
        <v>28.4</v>
      </c>
      <c r="JJ18" s="106">
        <f>IF(OR(NOT($JH$8),JO7="-"),NA(),JO7)</f>
        <v>25</v>
      </c>
      <c r="JK18" s="106">
        <f>IF(OR(NOT($JH$8),JP7="-"),NA(),JP7)</f>
        <v>12.9</v>
      </c>
      <c r="JL18" s="106">
        <f>IF(OR(NOT($JH$8),JQ7="-"),NA(),JQ7)</f>
        <v>14</v>
      </c>
      <c r="JM18" s="100"/>
      <c r="JN18" s="100"/>
      <c r="JO18" s="100"/>
      <c r="JP18" s="100"/>
      <c r="JQ18" s="105" t="s">
        <v>160</v>
      </c>
      <c r="JR18" s="106">
        <f>IF(OR(NOT($JR$8),JW7="-"),NA(),JW7)</f>
        <v>224.7</v>
      </c>
      <c r="JS18" s="106">
        <f>IF(OR(NOT($JR$8),JX7="-"),NA(),JX7)</f>
        <v>167.2</v>
      </c>
      <c r="JT18" s="106">
        <f>IF(OR(NOT($JR$8),JY7="-"),NA(),JY7)</f>
        <v>267.7</v>
      </c>
      <c r="JU18" s="106">
        <f>IF(OR(NOT($JR$8),JZ7="-"),NA(),JZ7)</f>
        <v>155.5</v>
      </c>
      <c r="JV18" s="106">
        <f>IF(OR(NOT($JR$8),KA7="-"),NA(),KA7)</f>
        <v>121</v>
      </c>
      <c r="JW18" s="100"/>
      <c r="JX18" s="100"/>
      <c r="JY18" s="100"/>
      <c r="JZ18" s="100"/>
      <c r="KA18" s="105" t="s">
        <v>160</v>
      </c>
      <c r="KB18" s="106">
        <f>IF(OR(NOT($KB$8),KG7="-"),NA(),KG7)</f>
        <v>48.7</v>
      </c>
      <c r="KC18" s="106">
        <f>IF(OR(NOT($KB$8),KH7="-"),NA(),KH7)</f>
        <v>53.3</v>
      </c>
      <c r="KD18" s="106">
        <f>IF(OR(NOT($KB$8),KI7="-"),NA(),KI7)</f>
        <v>29</v>
      </c>
      <c r="KE18" s="106">
        <f>IF(OR(NOT($KB$8),KJ7="-"),NA(),KJ7)</f>
        <v>32.4</v>
      </c>
      <c r="KF18" s="106">
        <f>IF(OR(NOT($KB$8),KK7="-"),NA(),KK7)</f>
        <v>42.4</v>
      </c>
      <c r="KG18" s="100"/>
      <c r="KH18" s="100"/>
      <c r="KI18" s="100"/>
      <c r="KJ18" s="100"/>
      <c r="KK18" s="105" t="s">
        <v>160</v>
      </c>
      <c r="KL18" s="106">
        <f>IF(OR(NOT($KL$8),KQ7="-"),NA(),KQ7)</f>
        <v>100</v>
      </c>
      <c r="KM18" s="106">
        <f>IF(OR(NOT($KL$8),KR7="-"),NA(),KR7)</f>
        <v>100</v>
      </c>
      <c r="KN18" s="106">
        <f>IF(OR(NOT($KL$8),KS7="-"),NA(),KS7)</f>
        <v>100</v>
      </c>
      <c r="KO18" s="106">
        <f>IF(OR(NOT($KL$8),KT7="-"),NA(),KT7)</f>
        <v>100</v>
      </c>
      <c r="KP18" s="106">
        <f>IF(OR(NOT($KL$8),KU7="-"),NA(),KU7)</f>
        <v>100</v>
      </c>
      <c r="KQ18" s="100"/>
      <c r="KR18" s="100"/>
      <c r="KS18" s="100"/>
      <c r="KT18" s="100"/>
      <c r="KU18" s="100"/>
      <c r="KV18" s="105" t="s">
        <v>160</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160</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160</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160</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160</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161</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145</v>
      </c>
      <c r="AY19" s="106">
        <f>$BI$7</f>
        <v>100</v>
      </c>
      <c r="AZ19" s="106">
        <f t="shared" ref="AZ19:BC19" si="49">$BI$7</f>
        <v>100</v>
      </c>
      <c r="BA19" s="106">
        <f t="shared" si="49"/>
        <v>100</v>
      </c>
      <c r="BB19" s="106">
        <f t="shared" si="49"/>
        <v>100</v>
      </c>
      <c r="BC19" s="106">
        <f t="shared" si="49"/>
        <v>100</v>
      </c>
      <c r="BD19" s="100"/>
      <c r="BE19" s="100"/>
      <c r="BF19" s="100"/>
      <c r="BG19" s="100"/>
      <c r="BH19" s="100"/>
      <c r="BI19" s="108" t="s">
        <v>145</v>
      </c>
      <c r="BJ19" s="106">
        <f>$BT$7</f>
        <v>100</v>
      </c>
      <c r="BK19" s="106">
        <f>$BT$7</f>
        <v>100</v>
      </c>
      <c r="BL19" s="106">
        <f>$BT$7</f>
        <v>100</v>
      </c>
      <c r="BM19" s="106">
        <f>$BT$7</f>
        <v>100</v>
      </c>
      <c r="BN19" s="106">
        <f>$BT$7</f>
        <v>100</v>
      </c>
      <c r="BO19" s="100"/>
      <c r="BP19" s="100"/>
      <c r="BQ19" s="100"/>
      <c r="BR19" s="100"/>
      <c r="BS19" s="100"/>
      <c r="BT19" s="108" t="s">
        <v>145</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162</v>
      </c>
      <c r="C20" s="196"/>
      <c r="D20" s="100"/>
    </row>
    <row r="21" spans="1:374" x14ac:dyDescent="0.15">
      <c r="A21" s="97">
        <f t="shared" si="7"/>
        <v>7</v>
      </c>
      <c r="B21" s="196" t="s">
        <v>163</v>
      </c>
      <c r="C21" s="196"/>
      <c r="D21" s="100"/>
    </row>
    <row r="22" spans="1:374" x14ac:dyDescent="0.15">
      <c r="A22" s="97">
        <f t="shared" si="7"/>
        <v>8</v>
      </c>
      <c r="B22" s="196" t="s">
        <v>164</v>
      </c>
      <c r="C22" s="196"/>
      <c r="D22" s="100"/>
      <c r="E22" s="198" t="s">
        <v>165</v>
      </c>
      <c r="F22" s="199"/>
      <c r="G22" s="199"/>
      <c r="H22" s="199"/>
      <c r="I22" s="200"/>
    </row>
    <row r="23" spans="1:374" x14ac:dyDescent="0.15">
      <c r="A23" s="97">
        <f t="shared" si="7"/>
        <v>9</v>
      </c>
      <c r="B23" s="196" t="s">
        <v>166</v>
      </c>
      <c r="C23" s="196"/>
      <c r="D23" s="100"/>
      <c r="E23" s="201"/>
      <c r="F23" s="202"/>
      <c r="G23" s="202"/>
      <c r="H23" s="202"/>
      <c r="I23" s="203"/>
    </row>
    <row r="24" spans="1:374" x14ac:dyDescent="0.15">
      <c r="A24" s="97">
        <f t="shared" si="7"/>
        <v>10</v>
      </c>
      <c r="B24" s="196" t="s">
        <v>167</v>
      </c>
      <c r="C24" s="196"/>
      <c r="D24" s="100"/>
      <c r="E24" s="201"/>
      <c r="F24" s="202"/>
      <c r="G24" s="202"/>
      <c r="H24" s="202"/>
      <c r="I24" s="203"/>
    </row>
    <row r="25" spans="1:374" x14ac:dyDescent="0.15">
      <c r="A25" s="97">
        <f t="shared" si="7"/>
        <v>11</v>
      </c>
      <c r="B25" s="196" t="s">
        <v>168</v>
      </c>
      <c r="C25" s="196"/>
      <c r="D25" s="100"/>
      <c r="E25" s="201"/>
      <c r="F25" s="202"/>
      <c r="G25" s="202"/>
      <c r="H25" s="202"/>
      <c r="I25" s="203"/>
    </row>
    <row r="26" spans="1:374" x14ac:dyDescent="0.15">
      <c r="A26" s="97">
        <f t="shared" si="7"/>
        <v>12</v>
      </c>
      <c r="B26" s="196" t="s">
        <v>169</v>
      </c>
      <c r="C26" s="196"/>
      <c r="D26" s="100"/>
      <c r="E26" s="201"/>
      <c r="F26" s="202"/>
      <c r="G26" s="202"/>
      <c r="H26" s="202"/>
      <c r="I26" s="203"/>
    </row>
    <row r="27" spans="1:374" x14ac:dyDescent="0.15">
      <c r="A27" s="97">
        <f t="shared" si="7"/>
        <v>13</v>
      </c>
      <c r="B27" s="196" t="s">
        <v>170</v>
      </c>
      <c r="C27" s="196"/>
      <c r="D27" s="100"/>
      <c r="E27" s="201"/>
      <c r="F27" s="202"/>
      <c r="G27" s="202"/>
      <c r="H27" s="202"/>
      <c r="I27" s="203"/>
    </row>
    <row r="28" spans="1:374" x14ac:dyDescent="0.15">
      <c r="A28" s="97">
        <f t="shared" si="7"/>
        <v>14</v>
      </c>
      <c r="B28" s="196" t="s">
        <v>171</v>
      </c>
      <c r="C28" s="196"/>
      <c r="D28" s="100"/>
      <c r="E28" s="201"/>
      <c r="F28" s="202"/>
      <c r="G28" s="202"/>
      <c r="H28" s="202"/>
      <c r="I28" s="203"/>
    </row>
    <row r="29" spans="1:374" x14ac:dyDescent="0.15">
      <c r="A29" s="97">
        <f t="shared" si="7"/>
        <v>15</v>
      </c>
      <c r="B29" s="196" t="s">
        <v>172</v>
      </c>
      <c r="C29" s="196"/>
      <c r="D29" s="100"/>
      <c r="E29" s="201"/>
      <c r="F29" s="202"/>
      <c r="G29" s="202"/>
      <c r="H29" s="202"/>
      <c r="I29" s="203"/>
    </row>
    <row r="30" spans="1:374" x14ac:dyDescent="0.15">
      <c r="A30" s="97">
        <f t="shared" si="7"/>
        <v>16</v>
      </c>
      <c r="B30" s="196" t="s">
        <v>173</v>
      </c>
      <c r="C30" s="196"/>
      <c r="D30" s="100"/>
      <c r="E30" s="201"/>
      <c r="F30" s="202"/>
      <c r="G30" s="202"/>
      <c r="H30" s="202"/>
      <c r="I30" s="203"/>
    </row>
    <row r="31" spans="1:374" x14ac:dyDescent="0.15">
      <c r="A31" s="97">
        <f t="shared" si="7"/>
        <v>17</v>
      </c>
      <c r="B31" s="196" t="s">
        <v>174</v>
      </c>
      <c r="C31" s="196"/>
      <c r="D31" s="100"/>
      <c r="E31" s="201"/>
      <c r="F31" s="202"/>
      <c r="G31" s="202"/>
      <c r="H31" s="202"/>
      <c r="I31" s="203"/>
    </row>
    <row r="32" spans="1:374" x14ac:dyDescent="0.15">
      <c r="A32" s="97">
        <f t="shared" si="7"/>
        <v>18</v>
      </c>
      <c r="B32" s="196" t="s">
        <v>175</v>
      </c>
      <c r="C32" s="196"/>
      <c r="D32" s="100"/>
      <c r="E32" s="201"/>
      <c r="F32" s="202"/>
      <c r="G32" s="202"/>
      <c r="H32" s="202"/>
      <c r="I32" s="203"/>
    </row>
    <row r="33" spans="1:9" x14ac:dyDescent="0.15">
      <c r="A33" s="97">
        <f t="shared" si="7"/>
        <v>19</v>
      </c>
      <c r="B33" s="196" t="s">
        <v>176</v>
      </c>
      <c r="C33" s="196"/>
      <c r="D33" s="100"/>
      <c r="E33" s="201"/>
      <c r="F33" s="202"/>
      <c r="G33" s="202"/>
      <c r="H33" s="202"/>
      <c r="I33" s="203"/>
    </row>
    <row r="34" spans="1:9" x14ac:dyDescent="0.15">
      <c r="A34" s="97">
        <f t="shared" si="7"/>
        <v>20</v>
      </c>
      <c r="B34" s="196" t="s">
        <v>177</v>
      </c>
      <c r="C34" s="196"/>
      <c r="D34" s="100"/>
      <c r="E34" s="201"/>
      <c r="F34" s="202"/>
      <c r="G34" s="202"/>
      <c r="H34" s="202"/>
      <c r="I34" s="203"/>
    </row>
    <row r="35" spans="1:9" ht="25.5" customHeight="1" x14ac:dyDescent="0.15">
      <c r="E35" s="204"/>
      <c r="F35" s="205"/>
      <c r="G35" s="205"/>
      <c r="H35" s="205"/>
      <c r="I35" s="206"/>
    </row>
    <row r="36" spans="1:9" x14ac:dyDescent="0.15">
      <c r="A36" t="s">
        <v>178</v>
      </c>
      <c r="B36" t="s">
        <v>179</v>
      </c>
    </row>
    <row r="37" spans="1:9" x14ac:dyDescent="0.15">
      <c r="A37" t="s">
        <v>180</v>
      </c>
      <c r="B37" t="s">
        <v>181</v>
      </c>
    </row>
    <row r="38" spans="1:9" x14ac:dyDescent="0.15">
      <c r="A38" t="s">
        <v>182</v>
      </c>
      <c r="B38" t="s">
        <v>183</v>
      </c>
    </row>
    <row r="39" spans="1:9" x14ac:dyDescent="0.15">
      <c r="A39" t="s">
        <v>184</v>
      </c>
      <c r="B39" t="s">
        <v>185</v>
      </c>
    </row>
    <row r="40" spans="1:9" x14ac:dyDescent="0.15">
      <c r="A40" t="s">
        <v>186</v>
      </c>
      <c r="B40" t="s">
        <v>187</v>
      </c>
    </row>
    <row r="41" spans="1:9" x14ac:dyDescent="0.15">
      <c r="A41" t="s">
        <v>188</v>
      </c>
      <c r="B41" t="s">
        <v>189</v>
      </c>
    </row>
    <row r="42" spans="1:9" x14ac:dyDescent="0.15">
      <c r="A42" t="s">
        <v>190</v>
      </c>
      <c r="B42" t="s">
        <v>191</v>
      </c>
    </row>
    <row r="43" spans="1:9" x14ac:dyDescent="0.15">
      <c r="A43" t="s">
        <v>192</v>
      </c>
      <c r="B43" t="s">
        <v>193</v>
      </c>
    </row>
    <row r="44" spans="1:9" x14ac:dyDescent="0.15">
      <c r="A44" t="s">
        <v>194</v>
      </c>
      <c r="B44" t="s">
        <v>195</v>
      </c>
    </row>
    <row r="45" spans="1:9" x14ac:dyDescent="0.15">
      <c r="A45" t="s">
        <v>196</v>
      </c>
      <c r="B45" t="s">
        <v>197</v>
      </c>
    </row>
    <row r="46" spans="1:9" x14ac:dyDescent="0.15">
      <c r="A46" t="s">
        <v>198</v>
      </c>
      <c r="B46" t="s">
        <v>199</v>
      </c>
    </row>
    <row r="47" spans="1:9" x14ac:dyDescent="0.15">
      <c r="A47" t="s">
        <v>200</v>
      </c>
      <c r="B47" t="s">
        <v>201</v>
      </c>
    </row>
    <row r="48" spans="1:9" x14ac:dyDescent="0.15">
      <c r="A48" t="s">
        <v>202</v>
      </c>
      <c r="B48" t="s">
        <v>203</v>
      </c>
    </row>
    <row r="49" spans="1:2" x14ac:dyDescent="0.15">
      <c r="A49" t="s">
        <v>204</v>
      </c>
      <c r="B49" t="s">
        <v>205</v>
      </c>
    </row>
    <row r="50" spans="1:2" x14ac:dyDescent="0.15">
      <c r="A50" t="s">
        <v>206</v>
      </c>
      <c r="B50" t="s">
        <v>207</v>
      </c>
    </row>
    <row r="51" spans="1:2" x14ac:dyDescent="0.15">
      <c r="A51" t="s">
        <v>208</v>
      </c>
      <c r="B51" t="s">
        <v>209</v>
      </c>
    </row>
    <row r="52" spans="1:2" x14ac:dyDescent="0.15">
      <c r="A52" t="s">
        <v>210</v>
      </c>
      <c r="B52" t="s">
        <v>211</v>
      </c>
    </row>
    <row r="53" spans="1:2" x14ac:dyDescent="0.15">
      <c r="A53" t="s">
        <v>212</v>
      </c>
      <c r="B53" t="s">
        <v>213</v>
      </c>
    </row>
    <row r="54" spans="1:2" x14ac:dyDescent="0.15">
      <c r="A54" t="s">
        <v>214</v>
      </c>
      <c r="B54" t="s">
        <v>215</v>
      </c>
    </row>
    <row r="55" spans="1:2" x14ac:dyDescent="0.15">
      <c r="A55" t="s">
        <v>216</v>
      </c>
      <c r="B55" t="s">
        <v>217</v>
      </c>
    </row>
    <row r="56" spans="1:2" x14ac:dyDescent="0.15">
      <c r="A56" t="s">
        <v>218</v>
      </c>
      <c r="B56" t="s">
        <v>219</v>
      </c>
    </row>
    <row r="57" spans="1:2" x14ac:dyDescent="0.15">
      <c r="A57" t="s">
        <v>220</v>
      </c>
      <c r="B57" t="s">
        <v>221</v>
      </c>
    </row>
    <row r="58" spans="1:2" x14ac:dyDescent="0.15">
      <c r="A58" t="s">
        <v>222</v>
      </c>
      <c r="B58" t="s">
        <v>223</v>
      </c>
    </row>
    <row r="59" spans="1:2" x14ac:dyDescent="0.15">
      <c r="A59" t="s">
        <v>224</v>
      </c>
      <c r="B59" t="s">
        <v>225</v>
      </c>
    </row>
    <row r="60" spans="1:2" x14ac:dyDescent="0.15">
      <c r="A60" t="s">
        <v>226</v>
      </c>
      <c r="B60" t="s">
        <v>227</v>
      </c>
    </row>
    <row r="61" spans="1:2" x14ac:dyDescent="0.15">
      <c r="A61" t="s">
        <v>228</v>
      </c>
      <c r="B61" t="s">
        <v>229</v>
      </c>
    </row>
    <row r="62" spans="1:2" x14ac:dyDescent="0.15">
      <c r="A62" t="s">
        <v>230</v>
      </c>
      <c r="B62" t="s">
        <v>231</v>
      </c>
    </row>
    <row r="63" spans="1:2" x14ac:dyDescent="0.15">
      <c r="A63" t="s">
        <v>232</v>
      </c>
      <c r="B63" t="s">
        <v>233</v>
      </c>
    </row>
    <row r="64" spans="1:2" x14ac:dyDescent="0.15">
      <c r="A64" t="s">
        <v>234</v>
      </c>
      <c r="B64" t="s">
        <v>235</v>
      </c>
    </row>
    <row r="65" spans="1:2" x14ac:dyDescent="0.15">
      <c r="A65" t="s">
        <v>236</v>
      </c>
      <c r="B65" t="s">
        <v>237</v>
      </c>
    </row>
    <row r="66" spans="1:2" x14ac:dyDescent="0.15">
      <c r="A66" t="s">
        <v>238</v>
      </c>
      <c r="B66" t="s">
        <v>239</v>
      </c>
    </row>
    <row r="67" spans="1:2" x14ac:dyDescent="0.15">
      <c r="A67" t="s">
        <v>240</v>
      </c>
      <c r="B67" t="s">
        <v>239</v>
      </c>
    </row>
    <row r="68" spans="1:2" x14ac:dyDescent="0.15">
      <c r="A68" t="s">
        <v>241</v>
      </c>
      <c r="B68" t="s">
        <v>239</v>
      </c>
    </row>
    <row r="69" spans="1:2" x14ac:dyDescent="0.15">
      <c r="A69" t="s">
        <v>242</v>
      </c>
      <c r="B69" t="s">
        <v>239</v>
      </c>
    </row>
    <row r="70" spans="1:2" x14ac:dyDescent="0.15">
      <c r="A70" t="s">
        <v>243</v>
      </c>
      <c r="B70" t="s">
        <v>239</v>
      </c>
    </row>
    <row r="71" spans="1:2" x14ac:dyDescent="0.15">
      <c r="A71" t="s">
        <v>244</v>
      </c>
      <c r="B71" t="s">
        <v>239</v>
      </c>
    </row>
    <row r="72" spans="1:2" x14ac:dyDescent="0.15">
      <c r="A72" t="s">
        <v>245</v>
      </c>
      <c r="B72" t="s">
        <v>239</v>
      </c>
    </row>
    <row r="73" spans="1:2" x14ac:dyDescent="0.15">
      <c r="A73" t="s">
        <v>246</v>
      </c>
      <c r="B73" t="s">
        <v>239</v>
      </c>
    </row>
    <row r="74" spans="1:2" x14ac:dyDescent="0.15">
      <c r="A74" t="s">
        <v>247</v>
      </c>
      <c r="B74" t="s">
        <v>239</v>
      </c>
    </row>
    <row r="75" spans="1:2" x14ac:dyDescent="0.15">
      <c r="A75" t="s">
        <v>248</v>
      </c>
      <c r="B75" t="s">
        <v>239</v>
      </c>
    </row>
    <row r="76" spans="1:2" x14ac:dyDescent="0.15">
      <c r="A76" t="s">
        <v>249</v>
      </c>
      <c r="B76" t="s">
        <v>239</v>
      </c>
    </row>
    <row r="77" spans="1:2" x14ac:dyDescent="0.15">
      <c r="A77" t="s">
        <v>250</v>
      </c>
      <c r="B77" t="s">
        <v>239</v>
      </c>
    </row>
    <row r="78" spans="1:2" x14ac:dyDescent="0.15">
      <c r="A78" t="s">
        <v>251</v>
      </c>
      <c r="B78" t="s">
        <v>239</v>
      </c>
    </row>
    <row r="79" spans="1:2" x14ac:dyDescent="0.15">
      <c r="A79" t="s">
        <v>252</v>
      </c>
      <c r="B79" t="s">
        <v>239</v>
      </c>
    </row>
    <row r="80" spans="1:2" x14ac:dyDescent="0.15">
      <c r="A80" t="s">
        <v>253</v>
      </c>
      <c r="B80" t="s">
        <v>239</v>
      </c>
    </row>
    <row r="81" spans="1:2" x14ac:dyDescent="0.15">
      <c r="A81" t="s">
        <v>254</v>
      </c>
      <c r="B81" t="s">
        <v>239</v>
      </c>
    </row>
    <row r="82" spans="1:2" x14ac:dyDescent="0.15">
      <c r="A82" t="s">
        <v>255</v>
      </c>
      <c r="B82" t="s">
        <v>239</v>
      </c>
    </row>
    <row r="83" spans="1:2" x14ac:dyDescent="0.15">
      <c r="A83" t="s">
        <v>256</v>
      </c>
      <c r="B83" t="s">
        <v>239</v>
      </c>
    </row>
    <row r="84" spans="1:2" x14ac:dyDescent="0.15">
      <c r="A84" t="s">
        <v>257</v>
      </c>
      <c r="B84" t="s">
        <v>239</v>
      </c>
    </row>
    <row r="85" spans="1:2" x14ac:dyDescent="0.15">
      <c r="A85" t="s">
        <v>258</v>
      </c>
      <c r="B85" t="s">
        <v>239</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2021-01-25T23:42:32Z</cp:lastPrinted>
  <dcterms:created xsi:type="dcterms:W3CDTF">2020-12-15T03:35:29Z</dcterms:created>
  <dcterms:modified xsi:type="dcterms:W3CDTF">2021-01-27T07:38:36Z</dcterms:modified>
  <cp:category/>
</cp:coreProperties>
</file>