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pgtx2000\経営課\経営班、戦略推進班（2020）\29財政課（公営企業関連照会等）\210113経営比較分析表の分析等について\03 提出\"/>
    </mc:Choice>
  </mc:AlternateContent>
  <workbookProtection workbookAlgorithmName="SHA-512" workbookHashValue="lFauWOhECAp4QEMpdUeQQ9MfqveBNLPSPLGDuavfw//qXeFVoo7Q4JNDgn1Z9MNLIxFg1lJFct+PJmPF3ltLeA==" workbookSaltValue="nL3nJzXe6pthTkk1AQBMCA==" workbookSpinCount="100000" lockStructure="1"/>
  <bookViews>
    <workbookView xWindow="0" yWindow="0" windowWidth="15360" windowHeight="7635"/>
  </bookViews>
  <sheets>
    <sheet name="法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X7" i="5"/>
  <c r="CW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A76" i="4"/>
  <c r="AN51" i="4"/>
  <c r="FE30" i="4"/>
  <c r="AN30" i="4"/>
  <c r="AG76" i="4"/>
  <c r="JV51" i="4"/>
  <c r="KP76" i="4"/>
  <c r="FE51" i="4"/>
  <c r="JV30" i="4"/>
  <c r="BG30" i="4"/>
  <c r="AV76" i="4"/>
  <c r="KO51" i="4"/>
  <c r="LE76" i="4"/>
  <c r="FX51" i="4"/>
  <c r="KO30" i="4"/>
  <c r="FX30" i="4"/>
  <c r="HP76" i="4"/>
  <c r="BG51" i="4"/>
  <c r="KA76" i="4"/>
  <c r="EL51" i="4"/>
  <c r="JC30" i="4"/>
  <c r="GL76" i="4"/>
  <c r="U51" i="4"/>
  <c r="EL30" i="4"/>
  <c r="U30" i="4"/>
  <c r="JC51" i="4"/>
  <c r="R76" i="4"/>
</calcChain>
</file>

<file path=xl/sharedStrings.xml><?xml version="1.0" encoding="utf-8"?>
<sst xmlns="http://schemas.openxmlformats.org/spreadsheetml/2006/main" count="232" uniqueCount="128">
  <si>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</si>
  <si>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</si>
  <si>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</si>
  <si>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</si>
  <si>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</si>
  <si>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</si>
  <si>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</si>
  <si>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</si>
  <si>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</si>
  <si>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</si>
  <si>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</si>
  <si>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</si>
  <si>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</si>
  <si>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</si>
  <si>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</si>
  <si>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</si>
  <si>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</si>
  <si>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</si>
  <si>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</si>
  <si>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</si>
  <si>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</si>
  <si>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</si>
  <si>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</si>
  <si>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</si>
  <si>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</si>
  <si>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</si>
  <si>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</si>
  <si>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</si>
  <si>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</si>
  <si>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</si>
  <si>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</si>
  <si>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</si>
  <si>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</si>
  <si>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</si>
  <si>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</si>
  <si>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</si>
  <si>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</si>
  <si>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</si>
  <si>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</si>
  <si>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</si>
  <si>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</si>
  <si>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</si>
  <si>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</si>
  <si>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</si>
  <si>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</si>
  <si>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</si>
  <si>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</si>
  <si>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</si>
  <si>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</si>
  <si>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</si>
  <si>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</si>
  <si>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</si>
  <si>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</si>
  <si>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</si>
  <si>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</si>
  <si>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</si>
  <si>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</si>
  <si>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</si>
  <si>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</si>
  <si>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</si>
  <si>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</si>
  <si>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</si>
  <si>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</si>
  <si>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</si>
  <si>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</si>
  <si>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</si>
  <si>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</si>
  <si>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</si>
  <si>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</si>
  <si>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</si>
  <si>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</si>
  <si>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</si>
  <si>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</si>
  <si>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</si>
  <si>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</si>
  <si>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</si>
  <si>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</si>
  <si>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</si>
  <si>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</si>
  <si>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</si>
  <si>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</si>
  <si>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</si>
  <si>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</si>
  <si>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</si>
  <si>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</si>
  <si>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</si>
  <si>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</si>
  <si>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</si>
  <si>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</si>
  <si>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</si>
  <si>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</si>
  <si>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</si>
  <si>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</si>
  <si>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</si>
  <si>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</si>
  <si>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</si>
  <si>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</si>
  <si>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</si>
  <si>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</si>
  <si>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</si>
  <si>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</si>
  <si>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</si>
  <si>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</si>
  <si>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</si>
  <si>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</si>
  <si>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</si>
  <si>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</si>
  <si>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</si>
  <si>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熊本県</t>
  </si>
  <si>
    <t>熊本県営第二有料駐車場</t>
  </si>
  <si>
    <t>法適用</t>
  </si>
  <si>
    <t>駐車場整備事業</t>
  </si>
  <si>
    <t>-</t>
  </si>
  <si>
    <t>Ａ３Ｂ２</t>
  </si>
  <si>
    <t>非設置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</si>
  <si>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</si>
  <si>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</si>
  <si>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</si>
  <si>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</si>
  <si>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</si>
  <si>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</si>
  <si>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</si>
  <si>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</si>
  <si>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</si>
  <si>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有料駐車場は、平成28年度から指定管理者制度（利用料金制）を導入し、民間企業のノウハウを活用した運営を行っており、経営は堅調に推移している。</t>
    <rPh sb="1" eb="6">
      <t>ユウリョウチュウシャジョウ</t>
    </rPh>
    <rPh sb="58" eb="60">
      <t>ケイエイ</t>
    </rPh>
    <rPh sb="61" eb="63">
      <t>ケンチョウ</t>
    </rPh>
    <rPh sb="64" eb="66">
      <t>スイイ</t>
    </rPh>
    <phoneticPr fontId="5"/>
  </si>
  <si>
    <r>
      <rPr>
        <u/>
        <sz val="11"/>
        <color theme="1"/>
        <rFont val="ＭＳ ゴシック"/>
        <family val="3"/>
        <charset val="128"/>
      </rPr>
      <t>県営第二有料駐車場（平面、月極）</t>
    </r>
    <r>
      <rPr>
        <sz val="11"/>
        <color theme="1"/>
        <rFont val="ＭＳ ゴシック"/>
        <family val="3"/>
        <charset val="128"/>
      </rPr>
      <t xml:space="preserve">
●経営収支比率
　熊本地震に関する復旧工事が平成30年度に完了したことにより、令和元年度は195.7％に増加している。　
●売上高ＧＯＰ（営業利益）比率
　平成28年度から指定管理者制度を導入したことで営業費用が減少し、熊本地震に関する復旧工事が完了したため、増加している。
●ＥＢＩＴＤＡ（減価償却前営業利益）
　施設規模が小さく、指定管理者からの納付金は台数割で按分しているため、２百万円程度の利益となっている。</t>
    </r>
    <rPh sb="0" eb="2">
      <t>ケンエイ</t>
    </rPh>
    <rPh sb="2" eb="4">
      <t>ダイニ</t>
    </rPh>
    <rPh sb="4" eb="6">
      <t>ユウリョウ</t>
    </rPh>
    <rPh sb="6" eb="9">
      <t>チュウシャジョウ</t>
    </rPh>
    <rPh sb="13" eb="14">
      <t>ツキ</t>
    </rPh>
    <rPh sb="14" eb="15">
      <t>キワ</t>
    </rPh>
    <rPh sb="57" eb="59">
      <t>レイワ</t>
    </rPh>
    <rPh sb="70" eb="72">
      <t>ゾウカ</t>
    </rPh>
    <rPh sb="128" eb="132">
      <t>クマモトジシン</t>
    </rPh>
    <rPh sb="133" eb="134">
      <t>カン</t>
    </rPh>
    <rPh sb="136" eb="138">
      <t>フッキュウ</t>
    </rPh>
    <rPh sb="138" eb="140">
      <t>コウジ</t>
    </rPh>
    <rPh sb="141" eb="143">
      <t>カンリョウ</t>
    </rPh>
    <rPh sb="148" eb="150">
      <t>ゾウカ</t>
    </rPh>
    <rPh sb="185" eb="187">
      <t>シテイ</t>
    </rPh>
    <rPh sb="187" eb="190">
      <t>カンリシャ</t>
    </rPh>
    <rPh sb="193" eb="196">
      <t>ノウフキン</t>
    </rPh>
    <rPh sb="197" eb="199">
      <t>ダイスウ</t>
    </rPh>
    <rPh sb="199" eb="200">
      <t>ワリ</t>
    </rPh>
    <rPh sb="201" eb="203">
      <t>アンブン</t>
    </rPh>
    <rPh sb="211" eb="212">
      <t>ヒャク</t>
    </rPh>
    <rPh sb="212" eb="214">
      <t>マンエン</t>
    </rPh>
    <rPh sb="214" eb="216">
      <t>テイド</t>
    </rPh>
    <rPh sb="217" eb="219">
      <t>リエキ</t>
    </rPh>
    <phoneticPr fontId="5"/>
  </si>
  <si>
    <t>●有形固定資産減価償却率
　土地は借地であり、平面駐車場として利用しており、有形固定資産はない。
●累積欠損金比率
●企業債残高対料金収入比率
　累積欠損金及び企業債残高はなく、自己資金により運営を行っている。</t>
    <rPh sb="1" eb="7">
      <t>ユウケイコテイシサン</t>
    </rPh>
    <rPh sb="7" eb="11">
      <t>ゲンカショウキャク</t>
    </rPh>
    <rPh sb="11" eb="12">
      <t>リツ</t>
    </rPh>
    <rPh sb="14" eb="16">
      <t>トチ</t>
    </rPh>
    <rPh sb="17" eb="19">
      <t>シャクチ</t>
    </rPh>
    <rPh sb="23" eb="25">
      <t>ヘイメン</t>
    </rPh>
    <rPh sb="25" eb="28">
      <t>チュウシャジョウ</t>
    </rPh>
    <rPh sb="31" eb="33">
      <t>リヨウ</t>
    </rPh>
    <rPh sb="38" eb="44">
      <t>ユウケイコテイシサン</t>
    </rPh>
    <phoneticPr fontId="5"/>
  </si>
  <si>
    <t>●稼働率
　当該施設は遊休地を活用した小規模な平面の定期駐車場（37台収容）であり、近隣の事業所や住民等の利用に供している。稼働率は近年90％を上回り安定していることから、当該地区における定期駐車場としての需要があると考えられる。</t>
    <rPh sb="1" eb="4">
      <t>カドウリツ</t>
    </rPh>
    <rPh sb="34" eb="35">
      <t>ダイ</t>
    </rPh>
    <rPh sb="35" eb="37">
      <t>シュウヨウ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</si>
</sst>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158.6</c:v>
                </c:pt>
                <c:pt idx="1">
                  <c:v>175.3</c:v>
                </c:pt>
                <c:pt idx="2">
                  <c:v>325.8</c:v>
                </c:pt>
                <c:pt idx="3">
                  <c:v>140.5</c:v>
                </c:pt>
                <c:pt idx="4">
                  <c:v>195.7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B-436D-B10A-92AA4EA7B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2032"/>
        <c:axId val="447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135.5</c:v>
                </c:pt>
                <c:pt idx="1">
                  <c:v>217.8</c:v>
                </c:pt>
                <c:pt idx="2">
                  <c:v>228.7</c:v>
                </c:pt>
                <c:pt idx="3">
                  <c:v>147.30000000000001</c:v>
                </c:pt>
                <c:pt idx="4">
                  <c:v>209.9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B-436D-B10A-92AA4EA7B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032"/>
        <c:axId val="44759296"/>
      </c:lineChart>
      <c:catAx>
        <c:axId val="44572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9296"/>
        <c:crosses val="autoZero"/>
        <c:auto val="1"/>
        <c:lblAlgn val="ctr"/>
        <c:lblOffset val="100"/>
        <c:noMultiLvlLbl val="1"/>
      </c:catAx>
      <c:valAx>
        <c:axId val="447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0-48F4-AE94-1B5D1FC7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85056"/>
        <c:axId val="961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F0-48F4-AE94-1B5D1FC7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85056"/>
        <c:axId val="96110080"/>
      </c:lineChart>
      <c:catAx>
        <c:axId val="9468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110080"/>
        <c:crosses val="autoZero"/>
        <c:auto val="1"/>
        <c:lblAlgn val="ctr"/>
        <c:lblOffset val="100"/>
        <c:noMultiLvlLbl val="1"/>
      </c:catAx>
      <c:valAx>
        <c:axId val="961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68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F-46D3-8CB2-0AC1F8EE6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2F-46D3-8CB2-0AC1F8EE6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E-4219-AA71-B67EA1E25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77952"/>
        <c:axId val="764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59</c:v>
                </c:pt>
                <c:pt idx="1">
                  <c:v>59.7</c:v>
                </c:pt>
                <c:pt idx="2">
                  <c:v>57.7</c:v>
                </c:pt>
                <c:pt idx="3">
                  <c:v>27.6</c:v>
                </c:pt>
                <c:pt idx="4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E-4219-AA71-B67EA1E25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77952"/>
        <c:axId val="76479872"/>
      </c:lineChart>
      <c:catAx>
        <c:axId val="76477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79872"/>
        <c:crosses val="autoZero"/>
        <c:auto val="1"/>
        <c:lblAlgn val="ctr"/>
        <c:lblOffset val="100"/>
        <c:noMultiLvlLbl val="1"/>
      </c:catAx>
      <c:valAx>
        <c:axId val="764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7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8-4ED8-A44A-D6C8AFD54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4976"/>
        <c:axId val="7841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C8-4ED8-A44A-D6C8AFD54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4976"/>
        <c:axId val="78416896"/>
      </c:lineChart>
      <c:catAx>
        <c:axId val="78414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6896"/>
        <c:crosses val="autoZero"/>
        <c:auto val="1"/>
        <c:lblAlgn val="ctr"/>
        <c:lblOffset val="100"/>
        <c:noMultiLvlLbl val="1"/>
      </c:catAx>
      <c:valAx>
        <c:axId val="7841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A-4522-A0AD-D9BF2C73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30976"/>
        <c:axId val="784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A-4522-A0AD-D9BF2C73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0976"/>
        <c:axId val="78432896"/>
      </c:lineChart>
      <c:catAx>
        <c:axId val="7843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32896"/>
        <c:crosses val="autoZero"/>
        <c:auto val="1"/>
        <c:lblAlgn val="ctr"/>
        <c:lblOffset val="100"/>
        <c:noMultiLvlLbl val="1"/>
      </c:catAx>
      <c:valAx>
        <c:axId val="78432896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3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91.9</c:v>
                </c:pt>
                <c:pt idx="1">
                  <c:v>97.3</c:v>
                </c:pt>
                <c:pt idx="2">
                  <c:v>100</c:v>
                </c:pt>
                <c:pt idx="3">
                  <c:v>94.6</c:v>
                </c:pt>
                <c:pt idx="4">
                  <c:v>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B-488B-B542-DB2777F83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112"/>
        <c:axId val="814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89.9</c:v>
                </c:pt>
                <c:pt idx="1">
                  <c:v>105.2</c:v>
                </c:pt>
                <c:pt idx="2">
                  <c:v>105.3</c:v>
                </c:pt>
                <c:pt idx="3">
                  <c:v>98.5</c:v>
                </c:pt>
                <c:pt idx="4">
                  <c:v>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B-488B-B542-DB2777F83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112"/>
        <c:axId val="81484032"/>
      </c:lineChart>
      <c:catAx>
        <c:axId val="8148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032"/>
        <c:crosses val="autoZero"/>
        <c:auto val="1"/>
        <c:lblAlgn val="ctr"/>
        <c:lblOffset val="100"/>
        <c:noMultiLvlLbl val="1"/>
      </c:catAx>
      <c:valAx>
        <c:axId val="814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36.9</c:v>
                </c:pt>
                <c:pt idx="1">
                  <c:v>59.8</c:v>
                </c:pt>
                <c:pt idx="2">
                  <c:v>69.3</c:v>
                </c:pt>
                <c:pt idx="3">
                  <c:v>28.8</c:v>
                </c:pt>
                <c:pt idx="4">
                  <c:v>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8-42F8-9F6E-B126236E8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9760"/>
        <c:axId val="815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69.2</c:v>
                </c:pt>
                <c:pt idx="2">
                  <c:v>59.4</c:v>
                </c:pt>
                <c:pt idx="3">
                  <c:v>43.5</c:v>
                </c:pt>
                <c:pt idx="4">
                  <c:v>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8-42F8-9F6E-B126236E8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9760"/>
        <c:axId val="81511936"/>
      </c:lineChart>
      <c:catAx>
        <c:axId val="81509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1936"/>
        <c:crosses val="autoZero"/>
        <c:auto val="1"/>
        <c:lblAlgn val="ctr"/>
        <c:lblOffset val="100"/>
        <c:noMultiLvlLbl val="1"/>
      </c:catAx>
      <c:valAx>
        <c:axId val="815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9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1454</c:v>
                </c:pt>
                <c:pt idx="1">
                  <c:v>1582</c:v>
                </c:pt>
                <c:pt idx="2">
                  <c:v>2752</c:v>
                </c:pt>
                <c:pt idx="3">
                  <c:v>1081</c:v>
                </c:pt>
                <c:pt idx="4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C-4972-AEC5-CEE8A8E2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7664"/>
        <c:axId val="815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5117</c:v>
                </c:pt>
                <c:pt idx="1">
                  <c:v>8856</c:v>
                </c:pt>
                <c:pt idx="2">
                  <c:v>8531</c:v>
                </c:pt>
                <c:pt idx="3">
                  <c:v>7762</c:v>
                </c:pt>
                <c:pt idx="4">
                  <c:v>7824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C-4972-AEC5-CEE8A8E2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7664"/>
        <c:axId val="81556224"/>
      </c:lineChart>
      <c:catAx>
        <c:axId val="8153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56224"/>
        <c:crosses val="autoZero"/>
        <c:auto val="1"/>
        <c:lblAlgn val="ctr"/>
        <c:lblOffset val="100"/>
        <c:noMultiLvlLbl val="1"/>
      </c:catAx>
      <c:valAx>
        <c:axId val="815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3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【27,826】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【312.0】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【157.8】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C5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熊本県　熊本県営第二有料駐車場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932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>
        <f>データ!O7</f>
        <v>98.8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115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353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158.6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175.3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325.8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140.5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195.7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91.9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97.3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94.6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98.4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135.5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228.7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147.30000000000001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209.9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0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0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89.9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105.2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105.3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98.5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94.3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36.9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59.8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69.3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28.8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69.5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1454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1582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2752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1081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2020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0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0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0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0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0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51.2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69.2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59.4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43.5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47.9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5117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8856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8531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7762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7824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3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>
        <f>データ!CB7</f>
        <v>0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>
        <f>データ!CC7</f>
        <v>0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>
        <f>データ!CD7</f>
        <v>0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>
        <f>データ!CE7</f>
        <v>0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>
        <f>データ!CF7</f>
        <v>0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>
        <f>データ!CO7</f>
        <v>0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>
        <f>データ!CP7</f>
        <v>0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>
        <f>データ!CQ7</f>
        <v>0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>
        <f>データ!CR7</f>
        <v>0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>
        <f>データ!CS7</f>
        <v>0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>
        <f>データ!CG7</f>
        <v>59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>
        <f>データ!CH7</f>
        <v>59.7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>
        <f>データ!CI7</f>
        <v>57.7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>
        <f>データ!CJ7</f>
        <v>27.6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>
        <f>データ!CK7</f>
        <v>27.7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>
        <f>データ!CT7</f>
        <v>0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>
        <f>データ!CU7</f>
        <v>0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>
        <f>データ!CV7</f>
        <v>0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>
        <f>データ!CW7</f>
        <v>0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>
        <f>データ!CX7</f>
        <v>0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0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0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0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0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【123.6】</v>
      </c>
      <c r="C88" s="46" t="str">
        <f>データ!AT6</f>
        <v>【0.0】</v>
      </c>
      <c r="D88" s="46" t="str">
        <f>データ!BE6</f>
        <v>【0】</v>
      </c>
      <c r="E88" s="46" t="str">
        <f>データ!DU6</f>
        <v>【157.8】</v>
      </c>
      <c r="F88" s="46" t="str">
        <f>データ!BP6</f>
        <v>【37.3】</v>
      </c>
      <c r="G88" s="46" t="str">
        <f>データ!CA6</f>
        <v>【27,826】</v>
      </c>
      <c r="H88" s="46" t="str">
        <f>データ!CL6</f>
        <v>【36.6】</v>
      </c>
      <c r="I88" s="46" t="s">
        <v>47</v>
      </c>
      <c r="J88" s="46" t="s">
        <v>47</v>
      </c>
      <c r="K88" s="46" t="str">
        <f>データ!CY6</f>
        <v>【312.0】</v>
      </c>
      <c r="L88" s="46" t="str">
        <f>データ!DJ6</f>
        <v>【0.4】</v>
      </c>
      <c r="M88" s="47"/>
      <c r="N88" s="47" t="e">
        <f>データ!#REF!</f>
        <v>#REF!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CFs08ez2cIJ4tcs9a7ESL6ntUVqztl45sbbARmG7P0zAVgBQv5AUPXkWemOvqZGDVO/wgL8pLmwrBDZC/mtjbw==" saltValue="nqYb63pezQilmi3ObdVJ1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49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50</v>
      </c>
      <c r="B3" s="50" t="s">
        <v>51</v>
      </c>
      <c r="C3" s="50" t="s">
        <v>52</v>
      </c>
      <c r="D3" s="50" t="s">
        <v>53</v>
      </c>
      <c r="E3" s="50" t="s">
        <v>54</v>
      </c>
      <c r="F3" s="50" t="s">
        <v>55</v>
      </c>
      <c r="G3" s="50" t="s">
        <v>56</v>
      </c>
      <c r="H3" s="143" t="s">
        <v>57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59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101</v>
      </c>
      <c r="AM5" s="59" t="s">
        <v>91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103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100</v>
      </c>
      <c r="BH5" s="59" t="s">
        <v>90</v>
      </c>
      <c r="BI5" s="59" t="s">
        <v>91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100</v>
      </c>
      <c r="BS5" s="59" t="s">
        <v>90</v>
      </c>
      <c r="BT5" s="59" t="s">
        <v>104</v>
      </c>
      <c r="BU5" s="59" t="s">
        <v>102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99</v>
      </c>
      <c r="CP5" s="59" t="s">
        <v>100</v>
      </c>
      <c r="CQ5" s="59" t="s">
        <v>101</v>
      </c>
      <c r="CR5" s="59" t="s">
        <v>105</v>
      </c>
      <c r="CS5" s="59" t="s">
        <v>102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99</v>
      </c>
      <c r="DA5" s="59" t="s">
        <v>89</v>
      </c>
      <c r="DB5" s="59" t="s">
        <v>101</v>
      </c>
      <c r="DC5" s="59" t="s">
        <v>105</v>
      </c>
      <c r="DD5" s="59" t="s">
        <v>102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106</v>
      </c>
      <c r="B6" s="60">
        <f>B8</f>
        <v>2019</v>
      </c>
      <c r="C6" s="60">
        <f t="shared" ref="C6:X6" si="1">C8</f>
        <v>430005</v>
      </c>
      <c r="D6" s="60">
        <f t="shared" si="1"/>
        <v>46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熊本県</v>
      </c>
      <c r="I6" s="60" t="str">
        <f t="shared" si="1"/>
        <v>熊本県営第二有料駐車場</v>
      </c>
      <c r="J6" s="60" t="str">
        <f t="shared" si="1"/>
        <v>法適用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>
        <f t="shared" si="1"/>
        <v>98.8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28</v>
      </c>
      <c r="S6" s="62" t="str">
        <f t="shared" si="1"/>
        <v>無</v>
      </c>
      <c r="T6" s="62" t="str">
        <f t="shared" si="1"/>
        <v>無</v>
      </c>
      <c r="U6" s="63">
        <f t="shared" si="1"/>
        <v>932</v>
      </c>
      <c r="V6" s="63">
        <f t="shared" si="1"/>
        <v>37</v>
      </c>
      <c r="W6" s="63">
        <f t="shared" si="1"/>
        <v>353</v>
      </c>
      <c r="X6" s="62" t="str">
        <f t="shared" si="1"/>
        <v>利用料金制</v>
      </c>
      <c r="Y6" s="64">
        <f>IF(Y8="-",NA(),Y8)</f>
        <v>158.6</v>
      </c>
      <c r="Z6" s="64">
        <f t="shared" ref="Z6:AH6" si="2">IF(Z8="-",NA(),Z8)</f>
        <v>175.3</v>
      </c>
      <c r="AA6" s="64">
        <f t="shared" si="2"/>
        <v>325.8</v>
      </c>
      <c r="AB6" s="64">
        <f t="shared" si="2"/>
        <v>140.5</v>
      </c>
      <c r="AC6" s="64">
        <f t="shared" si="2"/>
        <v>195.7</v>
      </c>
      <c r="AD6" s="64">
        <f t="shared" si="2"/>
        <v>135.5</v>
      </c>
      <c r="AE6" s="64">
        <f t="shared" si="2"/>
        <v>217.8</v>
      </c>
      <c r="AF6" s="64">
        <f t="shared" si="2"/>
        <v>228.7</v>
      </c>
      <c r="AG6" s="64">
        <f t="shared" si="2"/>
        <v>147.30000000000001</v>
      </c>
      <c r="AH6" s="64">
        <f t="shared" si="2"/>
        <v>209.9</v>
      </c>
      <c r="AI6" s="61" t="str">
        <f>IF(AI8="-","",IF(AI8="-","【-】","【"&amp;SUBSTITUTE(TEXT(AI8,"#,##0.0"),"-","△")&amp;"】"))</f>
        <v>【123.6】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0</v>
      </c>
      <c r="AP6" s="64">
        <f t="shared" si="3"/>
        <v>0</v>
      </c>
      <c r="AQ6" s="64">
        <f t="shared" si="3"/>
        <v>0</v>
      </c>
      <c r="AR6" s="64">
        <f t="shared" si="3"/>
        <v>0</v>
      </c>
      <c r="AS6" s="64">
        <f t="shared" si="3"/>
        <v>0</v>
      </c>
      <c r="AT6" s="61" t="str">
        <f>IF(AT8="-","",IF(AT8="-","【-】","【"&amp;SUBSTITUTE(TEXT(AT8,"#,##0.0"),"-","△")&amp;"】"))</f>
        <v>【0.0】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0</v>
      </c>
      <c r="BA6" s="65">
        <f t="shared" si="4"/>
        <v>0</v>
      </c>
      <c r="BB6" s="65">
        <f t="shared" si="4"/>
        <v>0</v>
      </c>
      <c r="BC6" s="65">
        <f t="shared" si="4"/>
        <v>0</v>
      </c>
      <c r="BD6" s="65">
        <f t="shared" si="4"/>
        <v>0</v>
      </c>
      <c r="BE6" s="63" t="str">
        <f>IF(BE8="-","",IF(BE8="-","【-】","【"&amp;SUBSTITUTE(TEXT(BE8,"#,##0"),"-","△")&amp;"】"))</f>
        <v>【0】</v>
      </c>
      <c r="BF6" s="64">
        <f>IF(BF8="-",NA(),BF8)</f>
        <v>36.9</v>
      </c>
      <c r="BG6" s="64">
        <f t="shared" ref="BG6:BO6" si="5">IF(BG8="-",NA(),BG8)</f>
        <v>59.8</v>
      </c>
      <c r="BH6" s="64">
        <f t="shared" si="5"/>
        <v>69.3</v>
      </c>
      <c r="BI6" s="64">
        <f t="shared" si="5"/>
        <v>28.8</v>
      </c>
      <c r="BJ6" s="64">
        <f t="shared" si="5"/>
        <v>69.5</v>
      </c>
      <c r="BK6" s="64">
        <f t="shared" si="5"/>
        <v>51.2</v>
      </c>
      <c r="BL6" s="64">
        <f t="shared" si="5"/>
        <v>69.2</v>
      </c>
      <c r="BM6" s="64">
        <f t="shared" si="5"/>
        <v>59.4</v>
      </c>
      <c r="BN6" s="64">
        <f t="shared" si="5"/>
        <v>43.5</v>
      </c>
      <c r="BO6" s="64">
        <f t="shared" si="5"/>
        <v>47.9</v>
      </c>
      <c r="BP6" s="61" t="str">
        <f>IF(BP8="-","",IF(BP8="-","【-】","【"&amp;SUBSTITUTE(TEXT(BP8,"#,##0.0"),"-","△")&amp;"】"))</f>
        <v>【37.3】</v>
      </c>
      <c r="BQ6" s="65">
        <f>IF(BQ8="-",NA(),BQ8)</f>
        <v>1454</v>
      </c>
      <c r="BR6" s="65">
        <f t="shared" ref="BR6:BZ6" si="6">IF(BR8="-",NA(),BR8)</f>
        <v>1582</v>
      </c>
      <c r="BS6" s="65">
        <f t="shared" si="6"/>
        <v>2752</v>
      </c>
      <c r="BT6" s="65">
        <f t="shared" si="6"/>
        <v>1081</v>
      </c>
      <c r="BU6" s="65">
        <f t="shared" si="6"/>
        <v>2020</v>
      </c>
      <c r="BV6" s="65">
        <f t="shared" si="6"/>
        <v>5117</v>
      </c>
      <c r="BW6" s="65">
        <f t="shared" si="6"/>
        <v>8856</v>
      </c>
      <c r="BX6" s="65">
        <f t="shared" si="6"/>
        <v>8531</v>
      </c>
      <c r="BY6" s="65">
        <f t="shared" si="6"/>
        <v>7762</v>
      </c>
      <c r="BZ6" s="65">
        <f t="shared" si="6"/>
        <v>7824</v>
      </c>
      <c r="CA6" s="63" t="str">
        <f>IF(CA8="-","",IF(CA8="-","【-】","【"&amp;SUBSTITUTE(TEXT(CA8,"#,##0"),"-","△")&amp;"】"))</f>
        <v>【27,826】</v>
      </c>
      <c r="CB6" s="64">
        <f>IF(CB8="-",NA(),CB8)</f>
        <v>0</v>
      </c>
      <c r="CC6" s="64">
        <f t="shared" ref="CC6:CK6" si="7">IF(CC8="-",NA(),CC8)</f>
        <v>0</v>
      </c>
      <c r="CD6" s="64">
        <f t="shared" si="7"/>
        <v>0</v>
      </c>
      <c r="CE6" s="64">
        <f t="shared" si="7"/>
        <v>0</v>
      </c>
      <c r="CF6" s="64">
        <f t="shared" si="7"/>
        <v>0</v>
      </c>
      <c r="CG6" s="64">
        <f t="shared" si="7"/>
        <v>59</v>
      </c>
      <c r="CH6" s="64">
        <f t="shared" si="7"/>
        <v>59.7</v>
      </c>
      <c r="CI6" s="64">
        <f t="shared" si="7"/>
        <v>57.7</v>
      </c>
      <c r="CJ6" s="64">
        <f t="shared" si="7"/>
        <v>27.6</v>
      </c>
      <c r="CK6" s="64">
        <f t="shared" si="7"/>
        <v>27.7</v>
      </c>
      <c r="CL6" s="61" t="str">
        <f>IF(CL8="-","",IF(CL8="-","【-】","【"&amp;SUBSTITUTE(TEXT(CL8,"#,##0.0"),"-","△")&amp;"】"))</f>
        <v>【36.6】</v>
      </c>
      <c r="CM6" s="63">
        <f t="shared" ref="CM6:CN6" si="8">CM8</f>
        <v>3</v>
      </c>
      <c r="CN6" s="63">
        <f t="shared" si="8"/>
        <v>0</v>
      </c>
      <c r="CO6" s="64">
        <f>IF(CO8="-",NA(),CO8)</f>
        <v>0</v>
      </c>
      <c r="CP6" s="64">
        <f t="shared" ref="CP6:CX6" si="9">IF(CP8="-",NA(),CP8)</f>
        <v>0</v>
      </c>
      <c r="CQ6" s="64">
        <f t="shared" si="9"/>
        <v>0</v>
      </c>
      <c r="CR6" s="64">
        <f t="shared" si="9"/>
        <v>0</v>
      </c>
      <c r="CS6" s="64">
        <f t="shared" si="9"/>
        <v>0</v>
      </c>
      <c r="CT6" s="64">
        <f t="shared" si="9"/>
        <v>0</v>
      </c>
      <c r="CU6" s="64">
        <f t="shared" si="9"/>
        <v>0</v>
      </c>
      <c r="CV6" s="64">
        <f t="shared" si="9"/>
        <v>0</v>
      </c>
      <c r="CW6" s="64">
        <f t="shared" si="9"/>
        <v>0</v>
      </c>
      <c r="CX6" s="64">
        <f t="shared" si="9"/>
        <v>0</v>
      </c>
      <c r="CY6" s="61" t="str">
        <f>IF(CY8="-","",IF(CY8="-","【-】","【"&amp;SUBSTITUTE(TEXT(CY8,"#,##0.0"),"-","△")&amp;"】"))</f>
        <v>【312.0】</v>
      </c>
      <c r="CZ6" s="64">
        <f>IF(CZ8="-",NA(),CZ8)</f>
        <v>0</v>
      </c>
      <c r="DA6" s="64">
        <f t="shared" ref="DA6:DI6" si="10">IF(DA8="-",NA(),DA8)</f>
        <v>0</v>
      </c>
      <c r="DB6" s="64">
        <f t="shared" si="10"/>
        <v>0</v>
      </c>
      <c r="DC6" s="64">
        <f t="shared" si="10"/>
        <v>0</v>
      </c>
      <c r="DD6" s="64">
        <f t="shared" si="10"/>
        <v>0</v>
      </c>
      <c r="DE6" s="64">
        <f t="shared" si="10"/>
        <v>0</v>
      </c>
      <c r="DF6" s="64">
        <f t="shared" si="10"/>
        <v>0</v>
      </c>
      <c r="DG6" s="64">
        <f t="shared" si="10"/>
        <v>0</v>
      </c>
      <c r="DH6" s="64">
        <f t="shared" si="10"/>
        <v>0</v>
      </c>
      <c r="DI6" s="64">
        <f t="shared" si="10"/>
        <v>0</v>
      </c>
      <c r="DJ6" s="61" t="str">
        <f>IF(DJ8="-","",IF(DJ8="-","【-】","【"&amp;SUBSTITUTE(TEXT(DJ8,"#,##0.0"),"-","△")&amp;"】"))</f>
        <v>【0.4】</v>
      </c>
      <c r="DK6" s="64">
        <f>IF(DK8="-",NA(),DK8)</f>
        <v>91.9</v>
      </c>
      <c r="DL6" s="64">
        <f t="shared" ref="DL6:DT6" si="11">IF(DL8="-",NA(),DL8)</f>
        <v>97.3</v>
      </c>
      <c r="DM6" s="64">
        <f t="shared" si="11"/>
        <v>100</v>
      </c>
      <c r="DN6" s="64">
        <f t="shared" si="11"/>
        <v>94.6</v>
      </c>
      <c r="DO6" s="64">
        <f t="shared" si="11"/>
        <v>98.4</v>
      </c>
      <c r="DP6" s="64">
        <f t="shared" si="11"/>
        <v>89.9</v>
      </c>
      <c r="DQ6" s="64">
        <f t="shared" si="11"/>
        <v>105.2</v>
      </c>
      <c r="DR6" s="64">
        <f t="shared" si="11"/>
        <v>105.3</v>
      </c>
      <c r="DS6" s="64">
        <f t="shared" si="11"/>
        <v>98.5</v>
      </c>
      <c r="DT6" s="64">
        <f t="shared" si="11"/>
        <v>94.3</v>
      </c>
      <c r="DU6" s="61" t="str">
        <f>IF(DU8="-","",IF(DU8="-","【-】","【"&amp;SUBSTITUTE(TEXT(DU8,"#,##0.0"),"-","△")&amp;"】"))</f>
        <v>【157.8】</v>
      </c>
    </row>
    <row r="7" spans="1:125" s="66" customFormat="1" x14ac:dyDescent="0.15">
      <c r="A7" s="49" t="s">
        <v>107</v>
      </c>
      <c r="B7" s="60">
        <f t="shared" ref="B7:X7" si="12">B8</f>
        <v>2019</v>
      </c>
      <c r="C7" s="60">
        <f t="shared" si="12"/>
        <v>430005</v>
      </c>
      <c r="D7" s="60">
        <f t="shared" si="12"/>
        <v>46</v>
      </c>
      <c r="E7" s="60">
        <f t="shared" si="12"/>
        <v>14</v>
      </c>
      <c r="F7" s="60">
        <f t="shared" si="12"/>
        <v>0</v>
      </c>
      <c r="G7" s="60">
        <f t="shared" si="12"/>
        <v>2</v>
      </c>
      <c r="H7" s="60" t="str">
        <f t="shared" si="12"/>
        <v>熊本県</v>
      </c>
      <c r="I7" s="60" t="str">
        <f t="shared" si="12"/>
        <v>熊本県営第二有料駐車場</v>
      </c>
      <c r="J7" s="60" t="str">
        <f t="shared" si="12"/>
        <v>法適用</v>
      </c>
      <c r="K7" s="60" t="str">
        <f t="shared" si="12"/>
        <v>駐車場整備事業</v>
      </c>
      <c r="L7" s="60" t="str">
        <f t="shared" si="12"/>
        <v>-</v>
      </c>
      <c r="M7" s="60" t="str">
        <f t="shared" si="12"/>
        <v>Ａ３Ｂ２</v>
      </c>
      <c r="N7" s="60" t="str">
        <f t="shared" si="12"/>
        <v>非設置</v>
      </c>
      <c r="O7" s="61">
        <f t="shared" si="12"/>
        <v>98.8</v>
      </c>
      <c r="P7" s="62" t="str">
        <f t="shared" si="12"/>
        <v>その他駐車場</v>
      </c>
      <c r="Q7" s="62" t="str">
        <f t="shared" si="12"/>
        <v>広場式</v>
      </c>
      <c r="R7" s="63">
        <f t="shared" si="12"/>
        <v>28</v>
      </c>
      <c r="S7" s="62" t="str">
        <f t="shared" si="12"/>
        <v>無</v>
      </c>
      <c r="T7" s="62" t="str">
        <f t="shared" si="12"/>
        <v>無</v>
      </c>
      <c r="U7" s="63">
        <f t="shared" si="12"/>
        <v>932</v>
      </c>
      <c r="V7" s="63">
        <f t="shared" si="12"/>
        <v>37</v>
      </c>
      <c r="W7" s="63">
        <f t="shared" si="12"/>
        <v>353</v>
      </c>
      <c r="X7" s="62" t="str">
        <f t="shared" si="12"/>
        <v>利用料金制</v>
      </c>
      <c r="Y7" s="64">
        <f>Y8</f>
        <v>158.6</v>
      </c>
      <c r="Z7" s="64">
        <f t="shared" ref="Z7:AH7" si="13">Z8</f>
        <v>175.3</v>
      </c>
      <c r="AA7" s="64">
        <f t="shared" si="13"/>
        <v>325.8</v>
      </c>
      <c r="AB7" s="64">
        <f t="shared" si="13"/>
        <v>140.5</v>
      </c>
      <c r="AC7" s="64">
        <f t="shared" si="13"/>
        <v>195.7</v>
      </c>
      <c r="AD7" s="64">
        <f t="shared" si="13"/>
        <v>135.5</v>
      </c>
      <c r="AE7" s="64">
        <f t="shared" si="13"/>
        <v>217.8</v>
      </c>
      <c r="AF7" s="64">
        <f t="shared" si="13"/>
        <v>228.7</v>
      </c>
      <c r="AG7" s="64">
        <f t="shared" si="13"/>
        <v>147.30000000000001</v>
      </c>
      <c r="AH7" s="64">
        <f t="shared" si="13"/>
        <v>209.9</v>
      </c>
      <c r="AI7" s="61"/>
      <c r="AJ7" s="64">
        <f>AJ8</f>
        <v>0</v>
      </c>
      <c r="AK7" s="64">
        <f t="shared" ref="AK7:AS7" si="14">AK8</f>
        <v>0</v>
      </c>
      <c r="AL7" s="64">
        <f t="shared" si="14"/>
        <v>0</v>
      </c>
      <c r="AM7" s="64">
        <f t="shared" si="14"/>
        <v>0</v>
      </c>
      <c r="AN7" s="64">
        <f t="shared" si="14"/>
        <v>0</v>
      </c>
      <c r="AO7" s="64">
        <f t="shared" si="14"/>
        <v>0</v>
      </c>
      <c r="AP7" s="64">
        <f t="shared" si="14"/>
        <v>0</v>
      </c>
      <c r="AQ7" s="64">
        <f t="shared" si="14"/>
        <v>0</v>
      </c>
      <c r="AR7" s="64">
        <f t="shared" si="14"/>
        <v>0</v>
      </c>
      <c r="AS7" s="64">
        <f t="shared" si="14"/>
        <v>0</v>
      </c>
      <c r="AT7" s="61"/>
      <c r="AU7" s="65">
        <f>AU8</f>
        <v>0</v>
      </c>
      <c r="AV7" s="65">
        <f t="shared" ref="AV7:BD7" si="15">AV8</f>
        <v>0</v>
      </c>
      <c r="AW7" s="65">
        <f t="shared" si="15"/>
        <v>0</v>
      </c>
      <c r="AX7" s="65">
        <f t="shared" si="15"/>
        <v>0</v>
      </c>
      <c r="AY7" s="65">
        <f t="shared" si="15"/>
        <v>0</v>
      </c>
      <c r="AZ7" s="65">
        <f t="shared" si="15"/>
        <v>0</v>
      </c>
      <c r="BA7" s="65">
        <f t="shared" si="15"/>
        <v>0</v>
      </c>
      <c r="BB7" s="65">
        <f t="shared" si="15"/>
        <v>0</v>
      </c>
      <c r="BC7" s="65">
        <f t="shared" si="15"/>
        <v>0</v>
      </c>
      <c r="BD7" s="65">
        <f t="shared" si="15"/>
        <v>0</v>
      </c>
      <c r="BE7" s="63"/>
      <c r="BF7" s="64">
        <f>BF8</f>
        <v>36.9</v>
      </c>
      <c r="BG7" s="64">
        <f t="shared" ref="BG7:BO7" si="16">BG8</f>
        <v>59.8</v>
      </c>
      <c r="BH7" s="64">
        <f t="shared" si="16"/>
        <v>69.3</v>
      </c>
      <c r="BI7" s="64">
        <f t="shared" si="16"/>
        <v>28.8</v>
      </c>
      <c r="BJ7" s="64">
        <f t="shared" si="16"/>
        <v>69.5</v>
      </c>
      <c r="BK7" s="64">
        <f t="shared" si="16"/>
        <v>51.2</v>
      </c>
      <c r="BL7" s="64">
        <f t="shared" si="16"/>
        <v>69.2</v>
      </c>
      <c r="BM7" s="64">
        <f t="shared" si="16"/>
        <v>59.4</v>
      </c>
      <c r="BN7" s="64">
        <f t="shared" si="16"/>
        <v>43.5</v>
      </c>
      <c r="BO7" s="64">
        <f t="shared" si="16"/>
        <v>47.9</v>
      </c>
      <c r="BP7" s="61"/>
      <c r="BQ7" s="65">
        <f>BQ8</f>
        <v>1454</v>
      </c>
      <c r="BR7" s="65">
        <f t="shared" ref="BR7:BZ7" si="17">BR8</f>
        <v>1582</v>
      </c>
      <c r="BS7" s="65">
        <f t="shared" si="17"/>
        <v>2752</v>
      </c>
      <c r="BT7" s="65">
        <f t="shared" si="17"/>
        <v>1081</v>
      </c>
      <c r="BU7" s="65">
        <f t="shared" si="17"/>
        <v>2020</v>
      </c>
      <c r="BV7" s="65">
        <f t="shared" si="17"/>
        <v>5117</v>
      </c>
      <c r="BW7" s="65">
        <f t="shared" si="17"/>
        <v>8856</v>
      </c>
      <c r="BX7" s="65">
        <f t="shared" si="17"/>
        <v>8531</v>
      </c>
      <c r="BY7" s="65">
        <f t="shared" si="17"/>
        <v>7762</v>
      </c>
      <c r="BZ7" s="65">
        <f t="shared" si="17"/>
        <v>7824</v>
      </c>
      <c r="CA7" s="63"/>
      <c r="CB7" s="64">
        <f>CB8</f>
        <v>0</v>
      </c>
      <c r="CC7" s="64">
        <f t="shared" ref="CC7:CK7" si="18">CC8</f>
        <v>0</v>
      </c>
      <c r="CD7" s="64">
        <f t="shared" si="18"/>
        <v>0</v>
      </c>
      <c r="CE7" s="64">
        <f t="shared" si="18"/>
        <v>0</v>
      </c>
      <c r="CF7" s="64">
        <f t="shared" si="18"/>
        <v>0</v>
      </c>
      <c r="CG7" s="64">
        <f t="shared" si="18"/>
        <v>59</v>
      </c>
      <c r="CH7" s="64">
        <f t="shared" si="18"/>
        <v>59.7</v>
      </c>
      <c r="CI7" s="64">
        <f t="shared" si="18"/>
        <v>57.7</v>
      </c>
      <c r="CJ7" s="64">
        <f t="shared" si="18"/>
        <v>27.6</v>
      </c>
      <c r="CK7" s="64">
        <f t="shared" si="18"/>
        <v>27.7</v>
      </c>
      <c r="CL7" s="61"/>
      <c r="CM7" s="63">
        <f>CM8</f>
        <v>3</v>
      </c>
      <c r="CN7" s="63">
        <f>CN8</f>
        <v>0</v>
      </c>
      <c r="CO7" s="64">
        <f>CO8</f>
        <v>0</v>
      </c>
      <c r="CP7" s="64">
        <f t="shared" ref="CP7:CX7" si="19">CP8</f>
        <v>0</v>
      </c>
      <c r="CQ7" s="64">
        <f t="shared" si="19"/>
        <v>0</v>
      </c>
      <c r="CR7" s="64">
        <f t="shared" si="19"/>
        <v>0</v>
      </c>
      <c r="CS7" s="64">
        <f t="shared" si="19"/>
        <v>0</v>
      </c>
      <c r="CT7" s="64">
        <f t="shared" si="19"/>
        <v>0</v>
      </c>
      <c r="CU7" s="64">
        <f t="shared" si="19"/>
        <v>0</v>
      </c>
      <c r="CV7" s="64">
        <f t="shared" si="19"/>
        <v>0</v>
      </c>
      <c r="CW7" s="64">
        <f t="shared" si="19"/>
        <v>0</v>
      </c>
      <c r="CX7" s="64">
        <f t="shared" si="19"/>
        <v>0</v>
      </c>
      <c r="CY7" s="61"/>
      <c r="CZ7" s="64">
        <f>CZ8</f>
        <v>0</v>
      </c>
      <c r="DA7" s="64">
        <f t="shared" ref="DA7:DI7" si="20">DA8</f>
        <v>0</v>
      </c>
      <c r="DB7" s="64">
        <f t="shared" si="20"/>
        <v>0</v>
      </c>
      <c r="DC7" s="64">
        <f t="shared" si="20"/>
        <v>0</v>
      </c>
      <c r="DD7" s="64">
        <f t="shared" si="20"/>
        <v>0</v>
      </c>
      <c r="DE7" s="64">
        <f t="shared" si="20"/>
        <v>0</v>
      </c>
      <c r="DF7" s="64">
        <f t="shared" si="20"/>
        <v>0</v>
      </c>
      <c r="DG7" s="64">
        <f t="shared" si="20"/>
        <v>0</v>
      </c>
      <c r="DH7" s="64">
        <f t="shared" si="20"/>
        <v>0</v>
      </c>
      <c r="DI7" s="64">
        <f t="shared" si="20"/>
        <v>0</v>
      </c>
      <c r="DJ7" s="61"/>
      <c r="DK7" s="64">
        <f>DK8</f>
        <v>91.9</v>
      </c>
      <c r="DL7" s="64">
        <f t="shared" ref="DL7:DT7" si="21">DL8</f>
        <v>97.3</v>
      </c>
      <c r="DM7" s="64">
        <f t="shared" si="21"/>
        <v>100</v>
      </c>
      <c r="DN7" s="64">
        <f t="shared" si="21"/>
        <v>94.6</v>
      </c>
      <c r="DO7" s="64">
        <f t="shared" si="21"/>
        <v>98.4</v>
      </c>
      <c r="DP7" s="64">
        <f t="shared" si="21"/>
        <v>89.9</v>
      </c>
      <c r="DQ7" s="64">
        <f t="shared" si="21"/>
        <v>105.2</v>
      </c>
      <c r="DR7" s="64">
        <f t="shared" si="21"/>
        <v>105.3</v>
      </c>
      <c r="DS7" s="64">
        <f t="shared" si="21"/>
        <v>98.5</v>
      </c>
      <c r="DT7" s="64">
        <f t="shared" si="21"/>
        <v>94.3</v>
      </c>
      <c r="DU7" s="61"/>
    </row>
    <row r="8" spans="1:125" s="66" customFormat="1" x14ac:dyDescent="0.15">
      <c r="A8" s="49"/>
      <c r="B8" s="67">
        <v>2019</v>
      </c>
      <c r="C8" s="67">
        <v>430005</v>
      </c>
      <c r="D8" s="67">
        <v>46</v>
      </c>
      <c r="E8" s="67">
        <v>14</v>
      </c>
      <c r="F8" s="67">
        <v>0</v>
      </c>
      <c r="G8" s="67">
        <v>2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>
        <v>98.8</v>
      </c>
      <c r="P8" s="69" t="s">
        <v>115</v>
      </c>
      <c r="Q8" s="69" t="s">
        <v>116</v>
      </c>
      <c r="R8" s="70">
        <v>28</v>
      </c>
      <c r="S8" s="69" t="s">
        <v>117</v>
      </c>
      <c r="T8" s="69" t="s">
        <v>117</v>
      </c>
      <c r="U8" s="70">
        <v>932</v>
      </c>
      <c r="V8" s="70">
        <v>37</v>
      </c>
      <c r="W8" s="70">
        <v>353</v>
      </c>
      <c r="X8" s="69" t="s">
        <v>118</v>
      </c>
      <c r="Y8" s="71">
        <v>158.6</v>
      </c>
      <c r="Z8" s="71">
        <v>175.3</v>
      </c>
      <c r="AA8" s="71">
        <v>325.8</v>
      </c>
      <c r="AB8" s="71">
        <v>140.5</v>
      </c>
      <c r="AC8" s="71">
        <v>195.7</v>
      </c>
      <c r="AD8" s="71">
        <v>135.5</v>
      </c>
      <c r="AE8" s="71">
        <v>217.8</v>
      </c>
      <c r="AF8" s="71">
        <v>228.7</v>
      </c>
      <c r="AG8" s="71">
        <v>147.30000000000001</v>
      </c>
      <c r="AH8" s="71">
        <v>209.9</v>
      </c>
      <c r="AI8" s="68">
        <v>123.6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0</v>
      </c>
      <c r="AP8" s="71">
        <v>0</v>
      </c>
      <c r="AQ8" s="71">
        <v>0</v>
      </c>
      <c r="AR8" s="71">
        <v>0</v>
      </c>
      <c r="AS8" s="71">
        <v>0</v>
      </c>
      <c r="AT8" s="68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1">
        <v>36.9</v>
      </c>
      <c r="BG8" s="71">
        <v>59.8</v>
      </c>
      <c r="BH8" s="71">
        <v>69.3</v>
      </c>
      <c r="BI8" s="71">
        <v>28.8</v>
      </c>
      <c r="BJ8" s="71">
        <v>69.5</v>
      </c>
      <c r="BK8" s="71">
        <v>51.2</v>
      </c>
      <c r="BL8" s="71">
        <v>69.2</v>
      </c>
      <c r="BM8" s="71">
        <v>59.4</v>
      </c>
      <c r="BN8" s="71">
        <v>43.5</v>
      </c>
      <c r="BO8" s="71">
        <v>47.9</v>
      </c>
      <c r="BP8" s="68">
        <v>37.299999999999997</v>
      </c>
      <c r="BQ8" s="72">
        <v>1454</v>
      </c>
      <c r="BR8" s="72">
        <v>1582</v>
      </c>
      <c r="BS8" s="72">
        <v>2752</v>
      </c>
      <c r="BT8" s="73">
        <v>1081</v>
      </c>
      <c r="BU8" s="73">
        <v>2020</v>
      </c>
      <c r="BV8" s="72">
        <v>5117</v>
      </c>
      <c r="BW8" s="72">
        <v>8856</v>
      </c>
      <c r="BX8" s="72">
        <v>8531</v>
      </c>
      <c r="BY8" s="72">
        <v>7762</v>
      </c>
      <c r="BZ8" s="72">
        <v>7824</v>
      </c>
      <c r="CA8" s="70">
        <v>27826</v>
      </c>
      <c r="CB8" s="71">
        <v>0</v>
      </c>
      <c r="CC8" s="71">
        <v>0</v>
      </c>
      <c r="CD8" s="71">
        <v>0</v>
      </c>
      <c r="CE8" s="71">
        <v>0</v>
      </c>
      <c r="CF8" s="71">
        <v>0</v>
      </c>
      <c r="CG8" s="71">
        <v>59</v>
      </c>
      <c r="CH8" s="71">
        <v>59.7</v>
      </c>
      <c r="CI8" s="71">
        <v>57.7</v>
      </c>
      <c r="CJ8" s="71">
        <v>27.6</v>
      </c>
      <c r="CK8" s="71">
        <v>27.7</v>
      </c>
      <c r="CL8" s="68">
        <v>36.6</v>
      </c>
      <c r="CM8" s="70">
        <v>3</v>
      </c>
      <c r="CN8" s="70">
        <v>0</v>
      </c>
      <c r="CO8" s="71">
        <v>0</v>
      </c>
      <c r="CP8" s="71">
        <v>0</v>
      </c>
      <c r="CQ8" s="71">
        <v>0</v>
      </c>
      <c r="CR8" s="71">
        <v>0</v>
      </c>
      <c r="CS8" s="71">
        <v>0</v>
      </c>
      <c r="CT8" s="71">
        <v>0</v>
      </c>
      <c r="CU8" s="71">
        <v>0</v>
      </c>
      <c r="CV8" s="71">
        <v>0</v>
      </c>
      <c r="CW8" s="71">
        <v>0</v>
      </c>
      <c r="CX8" s="71">
        <v>0</v>
      </c>
      <c r="CY8" s="68">
        <v>312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0</v>
      </c>
      <c r="DF8" s="71">
        <v>0</v>
      </c>
      <c r="DG8" s="71">
        <v>0</v>
      </c>
      <c r="DH8" s="71">
        <v>0</v>
      </c>
      <c r="DI8" s="71">
        <v>0</v>
      </c>
      <c r="DJ8" s="68">
        <v>0.4</v>
      </c>
      <c r="DK8" s="71">
        <v>91.9</v>
      </c>
      <c r="DL8" s="71">
        <v>97.3</v>
      </c>
      <c r="DM8" s="71">
        <v>100</v>
      </c>
      <c r="DN8" s="71">
        <v>94.6</v>
      </c>
      <c r="DO8" s="71">
        <v>98.4</v>
      </c>
      <c r="DP8" s="71">
        <v>89.9</v>
      </c>
      <c r="DQ8" s="71">
        <v>105.2</v>
      </c>
      <c r="DR8" s="71">
        <v>105.3</v>
      </c>
      <c r="DS8" s="71">
        <v>98.5</v>
      </c>
      <c r="DT8" s="71">
        <v>94.3</v>
      </c>
      <c r="DU8" s="68">
        <v>157.80000000000001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119</v>
      </c>
      <c r="C10" s="78" t="s">
        <v>120</v>
      </c>
      <c r="D10" s="78" t="s">
        <v>121</v>
      </c>
      <c r="E10" s="78" t="s">
        <v>122</v>
      </c>
      <c r="F10" s="78" t="s">
        <v>123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51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kumamoto</cp:lastModifiedBy>
  <cp:lastPrinted>2021-01-21T04:54:56Z</cp:lastPrinted>
  <dcterms:created xsi:type="dcterms:W3CDTF">2020-12-04T03:25:47Z</dcterms:created>
  <dcterms:modified xsi:type="dcterms:W3CDTF">2021-01-25T23:31:20Z</dcterms:modified>
  <cp:category/>
</cp:coreProperties>
</file>