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S:\旧経営企画課\zaimu\2決算関連\09決算統計\経営比較分析表\元年度決算\030112【127〆】公営企業に係る経営比較分析表（Ｒ元決算）の作成について\回答データ\"/>
    </mc:Choice>
  </mc:AlternateContent>
  <xr:revisionPtr revIDLastSave="0" documentId="13_ncr:1_{36E151DE-35EB-41BB-85C2-FDD31B01FD97}" xr6:coauthVersionLast="46" xr6:coauthVersionMax="46" xr10:uidLastSave="{00000000-0000-0000-0000-000000000000}"/>
  <workbookProtection workbookAlgorithmName="SHA-512" workbookHashValue="9bV8kzo2yFAGehbhE75XmAwI8KsiHAKAOpHmLbwEGb83U/I29BnejVEWmdiQ2zmc0l9q6nbuiwQK05+6lSmsrg==" workbookSaltValue="hVjfsoZkxVmbpE+MAZ01rw==" workbookSpinCount="100000" lockStructure="1"/>
  <bookViews>
    <workbookView xWindow="-120" yWindow="-120" windowWidth="29040" windowHeight="15990"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T12" i="5" s="1"/>
  <c r="HR8" i="5"/>
  <c r="HI8" i="5"/>
  <c r="HK12" i="5" s="1"/>
  <c r="HH8" i="5"/>
  <c r="GY8" i="5"/>
  <c r="HB12" i="5" s="1"/>
  <c r="GX8" i="5"/>
  <c r="GW8" i="5"/>
  <c r="GM8" i="5"/>
  <c r="GD8" i="5"/>
  <c r="GH12" i="5" s="1"/>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N7" i="4" s="1"/>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B7" i="4"/>
  <c r="N5" i="4"/>
  <c r="J5" i="4"/>
  <c r="F5" i="4"/>
  <c r="B5" i="4"/>
  <c r="N3" i="4"/>
  <c r="J3" i="4"/>
  <c r="F3" i="4"/>
  <c r="B3" i="4"/>
  <c r="B1" i="4"/>
  <c r="FJ8" i="5" l="1"/>
  <c r="FL12" i="5" s="1"/>
  <c r="GP18" i="5"/>
  <c r="GO18" i="5"/>
  <c r="GR18" i="5"/>
  <c r="GN18" i="5"/>
  <c r="GQ18" i="5"/>
  <c r="GO12" i="5"/>
  <c r="GR12" i="5"/>
  <c r="GN12" i="5"/>
  <c r="GQ12" i="5"/>
  <c r="GP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MO10" i="5"/>
  <c r="LA10" i="5"/>
  <c r="JL10" i="5"/>
  <c r="HW10" i="5"/>
  <c r="GH10" i="5"/>
  <c r="ES10" i="5"/>
  <c r="DE10" i="5"/>
  <c r="BN10" i="5"/>
  <c r="ME10" i="5"/>
  <c r="KP10" i="5"/>
  <c r="JB10" i="5"/>
  <c r="HM10" i="5"/>
  <c r="FX10" i="5"/>
  <c r="EI10" i="5"/>
  <c r="CT10" i="5"/>
  <c r="BC10" i="5"/>
  <c r="EZ8" i="5"/>
  <c r="FT8" i="5"/>
  <c r="JK18" i="5"/>
  <c r="JI12" i="5"/>
  <c r="JJ18" i="5"/>
  <c r="JL12" i="5"/>
  <c r="JH12" i="5"/>
  <c r="JI18" i="5"/>
  <c r="JK12" i="5"/>
  <c r="JL18" i="5"/>
  <c r="JH18" i="5"/>
  <c r="JJ12" i="5"/>
  <c r="KC18" i="5"/>
  <c r="KE12" i="5"/>
  <c r="KF18" i="5"/>
  <c r="KB18" i="5"/>
  <c r="KD12" i="5"/>
  <c r="KE18" i="5"/>
  <c r="KC12" i="5"/>
  <c r="KD18" i="5"/>
  <c r="KF12" i="5"/>
  <c r="KB12" i="5"/>
  <c r="C10" i="5"/>
  <c r="FK12" i="5"/>
  <c r="GG12" i="5"/>
  <c r="HA12" i="5"/>
  <c r="HM18" i="5"/>
  <c r="HI18" i="5"/>
  <c r="HL18" i="5"/>
  <c r="HK18" i="5"/>
  <c r="HJ18" i="5"/>
  <c r="HL12" i="5"/>
  <c r="IE18" i="5"/>
  <c r="IG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GD12" i="5"/>
  <c r="HM12" i="5"/>
  <c r="FK18" i="5"/>
  <c r="FN18" i="5"/>
  <c r="FJ18" i="5"/>
  <c r="FM18" i="5"/>
  <c r="FL18" i="5"/>
  <c r="GG18" i="5"/>
  <c r="GF18" i="5"/>
  <c r="GE18" i="5"/>
  <c r="GH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FM12" i="5"/>
  <c r="GE12" i="5"/>
  <c r="HI12" i="5"/>
  <c r="GZ18" i="5"/>
  <c r="HC18" i="5"/>
  <c r="GY18" i="5"/>
  <c r="HB18" i="5"/>
  <c r="HA18" i="5"/>
  <c r="HC12" i="5"/>
  <c r="GY12" i="5"/>
  <c r="HV18"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J12" i="5"/>
  <c r="FN12" i="5"/>
  <c r="GF12" i="5"/>
  <c r="GZ12" i="5"/>
  <c r="HJ12" i="5"/>
  <c r="IC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MK10" i="5"/>
  <c r="KW10" i="5"/>
  <c r="JH10" i="5"/>
  <c r="HS10" i="5"/>
  <c r="GD10" i="5"/>
  <c r="EO10" i="5"/>
  <c r="DA10" i="5"/>
  <c r="BJ10" i="5"/>
  <c r="MA10" i="5"/>
  <c r="KL10" i="5"/>
  <c r="IX10" i="5"/>
  <c r="HI10" i="5"/>
  <c r="FT10" i="5"/>
  <c r="EE10" i="5"/>
  <c r="CP10" i="5"/>
  <c r="AY10" i="5"/>
  <c r="FB18" i="5"/>
  <c r="FA18" i="5"/>
  <c r="FD18" i="5"/>
  <c r="EZ18" i="5"/>
  <c r="FC18" i="5"/>
  <c r="FA12" i="5"/>
  <c r="FD12" i="5"/>
  <c r="EZ12" i="5"/>
  <c r="FC12" i="5"/>
  <c r="FB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LS10" i="5"/>
  <c r="KD10" i="5"/>
  <c r="IO10" i="5"/>
  <c r="HA10" i="5"/>
  <c r="FL10" i="5"/>
  <c r="DW10" i="5"/>
  <c r="CH10" i="5"/>
  <c r="J11" i="4"/>
  <c r="LI10" i="5"/>
  <c r="JT10" i="5"/>
  <c r="IE10" i="5"/>
  <c r="GP10" i="5"/>
  <c r="FB10" i="5"/>
  <c r="DM10" i="5"/>
  <c r="BW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T10" i="5"/>
  <c r="KE10" i="5"/>
  <c r="IP10" i="5"/>
  <c r="HB10" i="5"/>
  <c r="FM10" i="5"/>
  <c r="DX10" i="5"/>
  <c r="CI10" i="5"/>
  <c r="L11" i="4"/>
  <c r="LJ10" i="5"/>
  <c r="JU10" i="5"/>
  <c r="IF10" i="5"/>
  <c r="GQ10" i="5"/>
  <c r="FC10" i="5"/>
  <c r="DN10" i="5"/>
  <c r="BX10" i="5"/>
  <c r="MN10" i="5"/>
  <c r="KZ10" i="5"/>
  <c r="JK10" i="5"/>
  <c r="HV10" i="5"/>
  <c r="GG10" i="5"/>
  <c r="ER10" i="5"/>
  <c r="DD10" i="5"/>
  <c r="BM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LR10" i="5"/>
  <c r="KC10" i="5"/>
  <c r="IN10" i="5"/>
  <c r="GZ10" i="5"/>
  <c r="FK10" i="5"/>
  <c r="DV10" i="5"/>
  <c r="CG10" i="5"/>
  <c r="H11" i="4"/>
  <c r="FX18" i="5"/>
  <c r="FT18" i="5"/>
  <c r="FW18" i="5"/>
  <c r="FV18" i="5"/>
  <c r="FU18" i="5"/>
  <c r="FW12" i="5"/>
  <c r="FV12" i="5"/>
  <c r="FU12" i="5"/>
  <c r="FX12" i="5"/>
  <c r="FT12" i="5"/>
</calcChain>
</file>

<file path=xl/sharedStrings.xml><?xml version="1.0" encoding="utf-8"?>
<sst xmlns="http://schemas.openxmlformats.org/spreadsheetml/2006/main" count="942" uniqueCount="302">
  <si>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</si>
  <si>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</si>
  <si>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</si>
  <si>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</si>
  <si>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</si>
  <si>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</si>
  <si>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</si>
  <si>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</si>
  <si>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</si>
  <si>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</si>
  <si>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</si>
  <si>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</si>
  <si>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</si>
  <si>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</si>
  <si>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</si>
  <si>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</si>
  <si>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</si>
  <si>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</si>
  <si>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</si>
  <si>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</si>
  <si>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</si>
  <si>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</si>
  <si>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</si>
  <si>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</si>
  <si>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</si>
  <si>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</si>
  <si>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</si>
  <si>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</si>
  <si>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</si>
  <si>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</si>
  <si>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</si>
  <si>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</si>
  <si>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</si>
  <si>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</si>
  <si>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</si>
  <si>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</si>
  <si>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</si>
  <si>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</si>
  <si>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</si>
  <si>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</si>
  <si>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</si>
  <si>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</si>
  <si>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</si>
  <si>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</si>
  <si>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</si>
  <si>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</si>
  <si>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</si>
  <si>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</si>
  <si>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</si>
  <si>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</si>
  <si>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</si>
  <si>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</si>
  <si>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</si>
  <si>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</si>
  <si>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</si>
  <si>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</si>
  <si>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</si>
  <si>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</si>
  <si>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</si>
  <si>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</si>
  <si>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</si>
  <si>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</si>
  <si>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</si>
  <si>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</si>
  <si>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</si>
  <si>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</si>
  <si>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</si>
  <si>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</si>
  <si>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</si>
  <si>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</si>
  <si>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</si>
  <si>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</si>
  <si>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</si>
  <si>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</si>
  <si>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</si>
  <si>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</si>
  <si>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</si>
  <si>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</si>
  <si>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</si>
  <si>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</si>
  <si>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</si>
  <si>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</si>
  <si>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</si>
  <si>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</si>
  <si>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</si>
  <si>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</si>
  <si>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</si>
  <si>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</si>
  <si>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</si>
  <si>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</si>
  <si>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</si>
  <si>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</si>
  <si>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</si>
  <si>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</si>
  <si>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</si>
  <si>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</si>
  <si>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</si>
  <si>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</si>
  <si>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</si>
  <si>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</si>
  <si>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</si>
  <si>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</si>
  <si>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</si>
  <si>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</si>
  <si>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</si>
  <si>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</si>
  <si>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</si>
  <si>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</si>
  <si>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</si>
  <si>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</si>
  <si>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</si>
  <si>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</si>
  <si>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</si>
  <si>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</si>
  <si>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</si>
  <si>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</si>
  <si>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</si>
  <si>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</si>
  <si>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</si>
  <si>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450006</t>
  </si>
  <si>
    <t>46</t>
  </si>
  <si>
    <t>04</t>
  </si>
  <si>
    <t>0</t>
  </si>
  <si>
    <t>000</t>
  </si>
  <si>
    <t>宮崎県</t>
  </si>
  <si>
    <t>法適用</t>
  </si>
  <si>
    <t>電気事業</t>
  </si>
  <si>
    <t>自治体職員</t>
  </si>
  <si>
    <t>-</t>
  </si>
  <si>
    <t>令和8年3月31日　石河内第一発電所ほか</t>
  </si>
  <si>
    <t>令和14年7月31日　祝子第二発電所</t>
  </si>
  <si>
    <t>無</t>
  </si>
  <si>
    <t>九州電力株式会社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</si>
  <si>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</si>
  <si>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</si>
  <si>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</si>
  <si>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</si>
  <si>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</si>
  <si>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</si>
  <si>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</si>
  <si>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</si>
  <si>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</si>
  <si>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</si>
  <si>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</si>
  <si>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</si>
  <si>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</si>
  <si>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</si>
  <si>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</si>
  <si>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</si>
  <si>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</si>
  <si>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</si>
  <si>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</si>
  <si>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</si>
  <si>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</si>
  <si>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</si>
  <si>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</si>
  <si>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</si>
  <si>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</si>
  <si>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</si>
  <si>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</si>
  <si>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</si>
  <si>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</si>
  <si>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</si>
  <si>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</si>
  <si>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</si>
  <si>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</si>
  <si>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</si>
  <si>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</si>
  <si>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</si>
  <si>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</si>
  <si>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</si>
  <si>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</si>
  <si>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</si>
  <si>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</si>
  <si>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</si>
  <si>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</si>
  <si>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</si>
  <si>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</si>
  <si>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</si>
  <si>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</si>
  <si>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</si>
  <si>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</si>
  <si>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</si>
  <si>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</si>
  <si>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</si>
  <si>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</si>
  <si>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</si>
  <si>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</si>
  <si>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</si>
  <si>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</si>
  <si>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</si>
  <si>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</si>
  <si>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</si>
  <si>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</si>
  <si>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</si>
  <si>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</si>
  <si>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</si>
  <si>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</si>
  <si>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</si>
  <si>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</si>
  <si>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</si>
  <si>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</si>
  <si>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</si>
  <si>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</si>
  <si>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</si>
  <si>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</si>
  <si>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</si>
  <si>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</si>
  <si>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</si>
  <si>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</si>
  <si>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</si>
  <si>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</si>
  <si>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</si>
  <si>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</si>
  <si>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</si>
  <si>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</si>
  <si>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</si>
  <si>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</si>
  <si>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</si>
  <si>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</si>
  <si>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</si>
  <si>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</si>
  <si>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</si>
  <si>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</si>
  <si>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</si>
  <si>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</si>
  <si>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</si>
  <si>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</si>
  <si>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</si>
  <si>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</si>
  <si>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</si>
  <si>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</si>
  <si>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</si>
  <si>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</si>
  <si>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</si>
  <si>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</si>
  <si>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</si>
  <si>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</si>
  <si>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</si>
  <si>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</si>
  <si>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</si>
  <si>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</si>
  <si>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</si>
  <si>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</si>
  <si>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</si>
  <si>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</si>
  <si>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</si>
  <si>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</si>
  <si>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</si>
  <si>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</si>
  <si>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</si>
  <si>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</si>
  <si>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</si>
  <si>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</si>
  <si>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</si>
  <si>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</si>
  <si>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</si>
  <si>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</si>
  <si>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</si>
  <si>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</si>
  <si>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</si>
  <si>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</si>
  <si>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</si>
  <si>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</si>
  <si>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</si>
  <si>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</si>
  <si>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</si>
  <si>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</si>
  <si>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</si>
  <si>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</si>
  <si>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</si>
  <si>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</si>
  <si>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</si>
  <si>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</si>
  <si>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</si>
  <si>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</si>
  <si>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</si>
  <si>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</si>
  <si>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</si>
  <si>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</si>
  <si>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</si>
  <si>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</si>
  <si>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</si>
  <si>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</si>
  <si>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</si>
  <si>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</si>
  <si>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</si>
  <si>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</si>
  <si>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</si>
  <si>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</si>
  <si>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</si>
  <si>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</si>
  <si>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</si>
  <si>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</si>
  <si>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</si>
  <si>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</si>
  <si>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</si>
  <si>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</si>
  <si>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将来の工事計画や利益の状況等を踏まえて、建設改良費の補てん財源である建設改良積立金等に積み立てるとともに、地域振興のための財源である地方振興積立金にも積立てを行う。
【令和１年度利益剰余金の使途】
・当年度純利益　958,341千円　→　地方振興積立金への積立て　            675,897千円
                                 建設改良積立金への積立て　            272,444千円
　　　　　　　　　　　　　　　　 緑のダム造成事業積立金への積立て       10,000千円
・その他未処分利益剰余金 413,751千円　→　組入資本金　413,751千円</t>
    <phoneticPr fontId="5"/>
  </si>
  <si>
    <t>　「経営の状況」及び「経営のリスク」共に良好な状態ではあるが、現在、国において進められている電力システム改革も最終段階へと進んでおり、その動向を注視しながら、今後、企業局を取り巻く環境の大きな変化に的確に対応する必要がある。
　また、発電所やその関連設備については、建設してから相当の期間を経過し、更新時期が近づいている設備もあることから、更新工事に必要な財源の確保や設備の適切な改修等を計画的に行う必要がある。
　これらの課題解決に向けて、「宮崎県企業局経営ビジョン」に基づく企業経営を着実に実行し、引き続き健全経営を維持しながら、本県の産業経済の振興と住民福祉の増進を図っていく。</t>
    <rPh sb="102" eb="104">
      <t>タイオウ</t>
    </rPh>
    <phoneticPr fontId="5"/>
  </si>
  <si>
    <t>経常収支比率
・経常収支比率は100％以上であり、引き続き健全経営を維持している。
・Ｒ01は、前年度より経常収益が減少したことにより、前年度から3.2％減となっている。
営業収支比率
・営業収支比率は減少傾向にあるものの、100％以上であり、引き続き健全経営を維持している。
・Ｒ01は、前年度より電力料収入が減少したことにより、前年度より比率が減少している。
流動比率
・流動比率は100％以上であり、引き続き健全な状態である。
・貸付金返還金の計上によりＨ28及びＨ29は比率が高くなっている。
・Ｈ30は、未払金、未払費用の増により、前年度より比率が減少している。
・Ｒ01は、流動資産の増により、前年度より比率が上昇している。
供給原価
・供給原価は全国平均と比較しておおむね低く抑えられている。
・Ｒ01は、経常費用が前年度より減少したものの、年間発電電力量が減少したことから、前年度より上昇している。
ＥＢＩＴＤＡ
・本県は全国と比較して事業規模が大きいこともあり、ＥＢＩＴＤＡは全国平均よりも高い。
・Ｈ26は、公営企業会計制度見直しによる特別利益を計上した年度であるため、突出した数値となっている。
・Ｈ28は、有価証券売却益の計上により高くなっている。
・Ｈ30は、電力収益の増により、前年度より上昇している。
・Ｒ01は、特別利益を計上したことにより純利益が増加したため、前年度より上昇している。</t>
    <rPh sb="25" eb="26">
      <t>ヒ</t>
    </rPh>
    <rPh sb="27" eb="28">
      <t>ツヅ</t>
    </rPh>
    <rPh sb="48" eb="51">
      <t>ゼンネンド</t>
    </rPh>
    <rPh sb="53" eb="55">
      <t>ケイジョウ</t>
    </rPh>
    <rPh sb="55" eb="57">
      <t>シュウエキ</t>
    </rPh>
    <rPh sb="58" eb="60">
      <t>ゲンショウ</t>
    </rPh>
    <rPh sb="68" eb="71">
      <t>ゼンネンド</t>
    </rPh>
    <rPh sb="77" eb="78">
      <t>ゲン</t>
    </rPh>
    <rPh sb="123" eb="124">
      <t>ヒ</t>
    </rPh>
    <rPh sb="125" eb="126">
      <t>ツヅ</t>
    </rPh>
    <rPh sb="146" eb="149">
      <t>ゼンネンド</t>
    </rPh>
    <rPh sb="205" eb="206">
      <t>ヒ</t>
    </rPh>
    <rPh sb="207" eb="208">
      <t>ツヅ</t>
    </rPh>
    <rPh sb="259" eb="261">
      <t>ミバラ</t>
    </rPh>
    <rPh sb="261" eb="262">
      <t>キン</t>
    </rPh>
    <rPh sb="263" eb="265">
      <t>ミバラ</t>
    </rPh>
    <rPh sb="265" eb="267">
      <t>ヒヨウ</t>
    </rPh>
    <rPh sb="268" eb="269">
      <t>ゾウ</t>
    </rPh>
    <rPh sb="273" eb="275">
      <t>ゼンネン</t>
    </rPh>
    <rPh sb="275" eb="276">
      <t>ド</t>
    </rPh>
    <rPh sb="278" eb="280">
      <t>ヒリツ</t>
    </rPh>
    <rPh sb="281" eb="283">
      <t>ゲンショウ</t>
    </rPh>
    <rPh sb="295" eb="297">
      <t>リュウドウ</t>
    </rPh>
    <rPh sb="297" eb="299">
      <t>シサン</t>
    </rPh>
    <rPh sb="300" eb="301">
      <t>ゾウ</t>
    </rPh>
    <rPh sb="313" eb="315">
      <t>ジョウショウ</t>
    </rPh>
    <rPh sb="363" eb="365">
      <t>ケイジョウ</t>
    </rPh>
    <rPh sb="374" eb="377">
      <t>ゼンネンド</t>
    </rPh>
    <rPh sb="379" eb="381">
      <t>ゲンショウ</t>
    </rPh>
    <rPh sb="387" eb="389">
      <t>ネンカン</t>
    </rPh>
    <rPh sb="389" eb="391">
      <t>ハツデン</t>
    </rPh>
    <rPh sb="391" eb="394">
      <t>デンリョクリョウ</t>
    </rPh>
    <rPh sb="395" eb="397">
      <t>ゲンショウ</t>
    </rPh>
    <rPh sb="404" eb="407">
      <t>ゼンネンド</t>
    </rPh>
    <rPh sb="409" eb="411">
      <t>ジョウショウ</t>
    </rPh>
    <rPh sb="564" eb="567">
      <t>ゼンネンド</t>
    </rPh>
    <rPh sb="583" eb="585">
      <t>トクベツ</t>
    </rPh>
    <rPh sb="585" eb="587">
      <t>リエキ</t>
    </rPh>
    <rPh sb="588" eb="590">
      <t>ケイジョウ</t>
    </rPh>
    <rPh sb="597" eb="600">
      <t>ジュンリエキ</t>
    </rPh>
    <rPh sb="601" eb="603">
      <t>ゾウカ</t>
    </rPh>
    <rPh sb="608" eb="611">
      <t>ゼンネンドジョウショウ</t>
    </rPh>
    <phoneticPr fontId="5"/>
  </si>
  <si>
    <t>設備利用率
・設備利用率は全国平均と比較しておおむね高利用率を維持している。
・Ｒ01は、前年度に比べ降雨が少なかったことにより、年間発電電力量が減少したことから、Ｈ30より設備利用率は減少している。
・水力発電は降雨による影響を強く受けることから、これまでと同様に、降雨予測等をうまく活用しながら、効率的なダム貯水池水位運用を行っていく。
修繕費比率
・修繕費比率は全国平均と比較して低く抑えられている。
・Ｈ29及びＨ30は、発電機精密点検工事に係る特別修繕引当金繰入額の増に伴い比率が高くなっている。また、精密点検工事に係る費用は増加傾向にあるため、工事を実施する周期や工事内容の検討を行う必要がある。
企業債残高対料金収入比率
・企業債残高対料金収入比率は逓減している上に、全国平均と比較しても低く抑えられている。
・更新時期が近づいている設備もあることから、今後も計画的な設備更新と企業債償還を行っていく。
有形固定資産減価償却率
・有形固定資産減価償却率は逓増している上に、全国平均と比較しても高くなっている。
・現在、渡川発電所や綾第二発電所の大規模改良工事など、老朽化した施設の更新を計画的に進めているところであり、今後も令和２年３月に策定した「宮崎県企業局経営ビジョン」における投資計画等に基づいて、計画的な更新を行っていく。
ＦＩＴ収入割合
・ＦＩＴ収入割合は低く、固定価格買取制度の調達期間終了後、収入が大幅に減少するリスクは少ない。
・Ｈ28.10月より運転を開始した酒谷発電所が固定価格買取制度による売電を行っており、Ｈ29はＨ28以前よりＦＩＴ収入割合が増加している。
・大規模改良工事を実施している渡川発電所や綾第二発電所において、固定価格買取制度による売電を予定していることから、工事完成後はＦＩＴ収入割合が増加する予定である。</t>
    <rPh sb="45" eb="47">
      <t>ゼンネン</t>
    </rPh>
    <rPh sb="47" eb="48">
      <t>ド</t>
    </rPh>
    <rPh sb="49" eb="50">
      <t>クラ</t>
    </rPh>
    <rPh sb="54" eb="55">
      <t>スク</t>
    </rPh>
    <rPh sb="65" eb="67">
      <t>ネンカン</t>
    </rPh>
    <rPh sb="67" eb="69">
      <t>ハツデン</t>
    </rPh>
    <rPh sb="69" eb="72">
      <t>デンリョクリョウ</t>
    </rPh>
    <rPh sb="73" eb="75">
      <t>ゲンショウ</t>
    </rPh>
    <rPh sb="93" eb="95">
      <t>ゲンショウ</t>
    </rPh>
    <rPh sb="466" eb="468">
      <t>ゲンザイ</t>
    </rPh>
    <rPh sb="469" eb="471">
      <t>ドガワ</t>
    </rPh>
    <rPh sb="471" eb="474">
      <t>ハツデンショ</t>
    </rPh>
    <rPh sb="475" eb="476">
      <t>アヤ</t>
    </rPh>
    <rPh sb="476" eb="478">
      <t>ダイニ</t>
    </rPh>
    <rPh sb="478" eb="481">
      <t>ハツデンショ</t>
    </rPh>
    <rPh sb="482" eb="485">
      <t>ダイキボ</t>
    </rPh>
    <rPh sb="485" eb="487">
      <t>カイリョウ</t>
    </rPh>
    <rPh sb="487" eb="489">
      <t>コウジ</t>
    </rPh>
    <rPh sb="492" eb="495">
      <t>ロウキュウカ</t>
    </rPh>
    <rPh sb="497" eb="499">
      <t>シセツ</t>
    </rPh>
    <rPh sb="500" eb="502">
      <t>コウシン</t>
    </rPh>
    <rPh sb="503" eb="506">
      <t>ケイカクテキ</t>
    </rPh>
    <rPh sb="507" eb="508">
      <t>スス</t>
    </rPh>
    <rPh sb="519" eb="521">
      <t>コンゴ</t>
    </rPh>
    <rPh sb="522" eb="524">
      <t>レイワ</t>
    </rPh>
    <rPh sb="525" eb="526">
      <t>ネン</t>
    </rPh>
    <rPh sb="527" eb="528">
      <t>ガツ</t>
    </rPh>
    <rPh sb="529" eb="531">
      <t>サクテイ</t>
    </rPh>
    <rPh sb="555" eb="556">
      <t>トウ</t>
    </rPh>
    <rPh sb="712" eb="714">
      <t>ジッシ</t>
    </rPh>
    <rPh sb="724" eb="725">
      <t>アヤ</t>
    </rPh>
    <rPh sb="725" eb="726">
      <t>ダイ</t>
    </rPh>
    <rPh sb="726" eb="727">
      <t>ニ</t>
    </rPh>
    <rPh sb="727" eb="730">
      <t>ハツデンショ</t>
    </rPh>
    <rPh sb="746" eb="748">
      <t>バイデン</t>
    </rPh>
    <rPh sb="760" eb="762">
      <t>コウジ</t>
    </rPh>
    <rPh sb="762" eb="765">
      <t>カンセイゴ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</si>
</sst>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4">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44" xfId="2" applyFont="1" applyBorder="1" applyAlignment="1" applyProtection="1">
      <alignment horizontal="left" vertical="top" wrapText="1"/>
      <protection locked="0"/>
    </xf>
    <xf numFmtId="0" fontId="10" fillId="0" borderId="45" xfId="2" applyFont="1" applyBorder="1" applyAlignment="1" applyProtection="1">
      <alignment horizontal="left" vertical="top" wrapText="1"/>
      <protection locked="0"/>
    </xf>
    <xf numFmtId="0" fontId="10" fillId="0" borderId="46" xfId="2" applyFont="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118.4</c:v>
                </c:pt>
                <c:pt idx="1">
                  <c:v>121.4</c:v>
                </c:pt>
                <c:pt idx="2">
                  <c:v>118.4</c:v>
                </c:pt>
                <c:pt idx="3">
                  <c:v>119.7</c:v>
                </c:pt>
                <c:pt idx="4">
                  <c:v>116.5</c:v>
                </c:pt>
              </c:numCache>
            </c:numRef>
          </c:val>
          <c:extLst>
            <c:ext xmlns:c16="http://schemas.microsoft.com/office/drawing/2014/chart" uri="{C3380CC4-5D6E-409C-BE32-E72D297353CC}">
              <c16:uniqueId val="{00000000-5239-494D-BE4E-6E38A577FE3E}"/>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5239-494D-BE4E-6E38A577FE3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239-494D-BE4E-6E38A577FE3E}"/>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0.1</c:v>
                </c:pt>
                <c:pt idx="1">
                  <c:v>0.6</c:v>
                </c:pt>
                <c:pt idx="2">
                  <c:v>1.6</c:v>
                </c:pt>
                <c:pt idx="3">
                  <c:v>1.8</c:v>
                </c:pt>
                <c:pt idx="4">
                  <c:v>1.6</c:v>
                </c:pt>
              </c:numCache>
            </c:numRef>
          </c:val>
          <c:extLst>
            <c:ext xmlns:c16="http://schemas.microsoft.com/office/drawing/2014/chart" uri="{C3380CC4-5D6E-409C-BE32-E72D297353CC}">
              <c16:uniqueId val="{00000000-6780-42B4-9B7C-445F4D023A4D}"/>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6780-42B4-9B7C-445F4D023A4D}"/>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43.3</c:v>
                </c:pt>
                <c:pt idx="1">
                  <c:v>41.4</c:v>
                </c:pt>
                <c:pt idx="2">
                  <c:v>39.4</c:v>
                </c:pt>
                <c:pt idx="3">
                  <c:v>41.3</c:v>
                </c:pt>
                <c:pt idx="4">
                  <c:v>36.4</c:v>
                </c:pt>
              </c:numCache>
            </c:numRef>
          </c:val>
          <c:extLst>
            <c:ext xmlns:c16="http://schemas.microsoft.com/office/drawing/2014/chart" uri="{C3380CC4-5D6E-409C-BE32-E72D297353CC}">
              <c16:uniqueId val="{00000000-CDFE-4B45-A674-22B4F36C435A}"/>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CDFE-4B45-A674-22B4F36C435A}"/>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16.5</c:v>
                </c:pt>
                <c:pt idx="1">
                  <c:v>15.5</c:v>
                </c:pt>
                <c:pt idx="2">
                  <c:v>17.5</c:v>
                </c:pt>
                <c:pt idx="3">
                  <c:v>20.6</c:v>
                </c:pt>
                <c:pt idx="4">
                  <c:v>17.100000000000001</c:v>
                </c:pt>
              </c:numCache>
            </c:numRef>
          </c:val>
          <c:extLst>
            <c:ext xmlns:c16="http://schemas.microsoft.com/office/drawing/2014/chart" uri="{C3380CC4-5D6E-409C-BE32-E72D297353CC}">
              <c16:uniqueId val="{00000000-DA7D-42D9-BEDD-425A2ED1B4C3}"/>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DA7D-42D9-BEDD-425A2ED1B4C3}"/>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75.7</c:v>
                </c:pt>
                <c:pt idx="1">
                  <c:v>59.3</c:v>
                </c:pt>
                <c:pt idx="2">
                  <c:v>48.7</c:v>
                </c:pt>
                <c:pt idx="3">
                  <c:v>38.700000000000003</c:v>
                </c:pt>
                <c:pt idx="4">
                  <c:v>29.9</c:v>
                </c:pt>
              </c:numCache>
            </c:numRef>
          </c:val>
          <c:extLst>
            <c:ext xmlns:c16="http://schemas.microsoft.com/office/drawing/2014/chart" uri="{C3380CC4-5D6E-409C-BE32-E72D297353CC}">
              <c16:uniqueId val="{00000000-D825-4C4F-A6D5-DD3880C8E355}"/>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D825-4C4F-A6D5-DD3880C8E355}"/>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66.7</c:v>
                </c:pt>
                <c:pt idx="1">
                  <c:v>67.8</c:v>
                </c:pt>
                <c:pt idx="2">
                  <c:v>69.599999999999994</c:v>
                </c:pt>
                <c:pt idx="3">
                  <c:v>70.8</c:v>
                </c:pt>
                <c:pt idx="4">
                  <c:v>72.8</c:v>
                </c:pt>
              </c:numCache>
            </c:numRef>
          </c:val>
          <c:extLst>
            <c:ext xmlns:c16="http://schemas.microsoft.com/office/drawing/2014/chart" uri="{C3380CC4-5D6E-409C-BE32-E72D297353CC}">
              <c16:uniqueId val="{00000000-40BA-4460-8AFA-F14B9DB84D06}"/>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40BA-4460-8AFA-F14B9DB84D06}"/>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0.1</c:v>
                </c:pt>
                <c:pt idx="1">
                  <c:v>0.6</c:v>
                </c:pt>
                <c:pt idx="2">
                  <c:v>1.6</c:v>
                </c:pt>
                <c:pt idx="3">
                  <c:v>1.8</c:v>
                </c:pt>
                <c:pt idx="4">
                  <c:v>1.6</c:v>
                </c:pt>
              </c:numCache>
            </c:numRef>
          </c:val>
          <c:extLst>
            <c:ext xmlns:c16="http://schemas.microsoft.com/office/drawing/2014/chart" uri="{C3380CC4-5D6E-409C-BE32-E72D297353CC}">
              <c16:uniqueId val="{00000000-B9B1-4430-9A6E-83B431B81DB3}"/>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B9B1-4430-9A6E-83B431B81DB3}"/>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79-42B1-9549-E92E47157F55}"/>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79-42B1-9549-E92E47157F55}"/>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4F6-4E2A-8EBF-8FB5AF3BF714}"/>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F6-4E2A-8EBF-8FB5AF3BF714}"/>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C1F-4051-8E00-26A9F0D8B5F2}"/>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1F-4051-8E00-26A9F0D8B5F2}"/>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5C-48D1-8E8B-64978FB87CA9}"/>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5C-48D1-8E8B-64978FB87CA9}"/>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114.2</c:v>
                </c:pt>
                <c:pt idx="1">
                  <c:v>113.6</c:v>
                </c:pt>
                <c:pt idx="2">
                  <c:v>112.8</c:v>
                </c:pt>
                <c:pt idx="3">
                  <c:v>110.8</c:v>
                </c:pt>
                <c:pt idx="4">
                  <c:v>109.7</c:v>
                </c:pt>
              </c:numCache>
            </c:numRef>
          </c:val>
          <c:extLst>
            <c:ext xmlns:c16="http://schemas.microsoft.com/office/drawing/2014/chart" uri="{C3380CC4-5D6E-409C-BE32-E72D297353CC}">
              <c16:uniqueId val="{00000000-527C-4C59-BAAF-15162BCB5FCA}"/>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527C-4C59-BAAF-15162BCB5FC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27C-4C59-BAAF-15162BCB5FCA}"/>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1DC-4384-9FF3-63C34A26C743}"/>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DC-4384-9FF3-63C34A26C743}"/>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EF1-4C19-B4C8-27C98EA3FDED}"/>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F1-4C19-B4C8-27C98EA3FDED}"/>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BEE-45E1-BA2B-B0A25E98FFF4}"/>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EE-45E1-BA2B-B0A25E98FFF4}"/>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DB4-498E-80DE-70E611CF0F17}"/>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B4-498E-80DE-70E611CF0F17}"/>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80D-4051-A55F-8605F222F733}"/>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0D-4051-A55F-8605F222F733}"/>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63F-49F2-BB6E-2644EEE043B5}"/>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3F-49F2-BB6E-2644EEE043B5}"/>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4C-4828-9B50-C3938B8D0CB0}"/>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4C-4828-9B50-C3938B8D0CB0}"/>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BF-432F-A8CC-9EC28BD5B89F}"/>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BF-432F-A8CC-9EC28BD5B89F}"/>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622-4E39-925E-D792EC4A8F5F}"/>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22-4E39-925E-D792EC4A8F5F}"/>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71-4075-9258-AF05759E1FA9}"/>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71-4075-9258-AF05759E1FA9}"/>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431</c:v>
                </c:pt>
                <c:pt idx="1">
                  <c:v>546.9</c:v>
                </c:pt>
                <c:pt idx="2">
                  <c:v>579.1</c:v>
                </c:pt>
                <c:pt idx="3">
                  <c:v>542.6</c:v>
                </c:pt>
                <c:pt idx="4">
                  <c:v>590.70000000000005</c:v>
                </c:pt>
              </c:numCache>
            </c:numRef>
          </c:val>
          <c:extLst>
            <c:ext xmlns:c16="http://schemas.microsoft.com/office/drawing/2014/chart" uri="{C3380CC4-5D6E-409C-BE32-E72D297353CC}">
              <c16:uniqueId val="{00000000-0CD2-40D8-8E08-B5B88BDB46EF}"/>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0CD2-40D8-8E08-B5B88BDB46EF}"/>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CD2-40D8-8E08-B5B88BDB46EF}"/>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511-4D12-93C2-931D4460E1B1}"/>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11-4D12-93C2-931D4460E1B1}"/>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6311.9</c:v>
                </c:pt>
                <c:pt idx="1">
                  <c:v>6986.4</c:v>
                </c:pt>
                <c:pt idx="2">
                  <c:v>7415.1</c:v>
                </c:pt>
                <c:pt idx="3">
                  <c:v>7265</c:v>
                </c:pt>
                <c:pt idx="4">
                  <c:v>8170</c:v>
                </c:pt>
              </c:numCache>
            </c:numRef>
          </c:val>
          <c:extLst>
            <c:ext xmlns:c16="http://schemas.microsoft.com/office/drawing/2014/chart" uri="{C3380CC4-5D6E-409C-BE32-E72D297353CC}">
              <c16:uniqueId val="{00000000-838C-4CFC-8EB6-A250859EB811}"/>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838C-4CFC-8EB6-A250859EB811}"/>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2124119</c:v>
                </c:pt>
                <c:pt idx="1">
                  <c:v>2245567</c:v>
                </c:pt>
                <c:pt idx="2">
                  <c:v>2155334</c:v>
                </c:pt>
                <c:pt idx="3">
                  <c:v>2181684</c:v>
                </c:pt>
                <c:pt idx="4">
                  <c:v>2288042</c:v>
                </c:pt>
              </c:numCache>
            </c:numRef>
          </c:val>
          <c:extLst>
            <c:ext xmlns:c16="http://schemas.microsoft.com/office/drawing/2014/chart" uri="{C3380CC4-5D6E-409C-BE32-E72D297353CC}">
              <c16:uniqueId val="{00000000-BF6E-485C-9A6D-0A0F6746BB9D}"/>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BF6E-485C-9A6D-0A0F6746BB9D}"/>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43.3</c:v>
                </c:pt>
                <c:pt idx="1">
                  <c:v>41.4</c:v>
                </c:pt>
                <c:pt idx="2">
                  <c:v>39.4</c:v>
                </c:pt>
                <c:pt idx="3">
                  <c:v>41.3</c:v>
                </c:pt>
                <c:pt idx="4">
                  <c:v>36.4</c:v>
                </c:pt>
              </c:numCache>
            </c:numRef>
          </c:val>
          <c:extLst>
            <c:ext xmlns:c16="http://schemas.microsoft.com/office/drawing/2014/chart" uri="{C3380CC4-5D6E-409C-BE32-E72D297353CC}">
              <c16:uniqueId val="{00000000-1BE4-4B6C-9D0C-0F87F404987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1BE4-4B6C-9D0C-0F87F404987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16.5</c:v>
                </c:pt>
                <c:pt idx="1">
                  <c:v>15.5</c:v>
                </c:pt>
                <c:pt idx="2">
                  <c:v>17.5</c:v>
                </c:pt>
                <c:pt idx="3">
                  <c:v>20.6</c:v>
                </c:pt>
                <c:pt idx="4">
                  <c:v>17.100000000000001</c:v>
                </c:pt>
              </c:numCache>
            </c:numRef>
          </c:val>
          <c:extLst>
            <c:ext xmlns:c16="http://schemas.microsoft.com/office/drawing/2014/chart" uri="{C3380CC4-5D6E-409C-BE32-E72D297353CC}">
              <c16:uniqueId val="{00000000-A21D-45DC-B153-D991948B0850}"/>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A21D-45DC-B153-D991948B0850}"/>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75.7</c:v>
                </c:pt>
                <c:pt idx="1">
                  <c:v>59.3</c:v>
                </c:pt>
                <c:pt idx="2">
                  <c:v>48.7</c:v>
                </c:pt>
                <c:pt idx="3">
                  <c:v>38.700000000000003</c:v>
                </c:pt>
                <c:pt idx="4">
                  <c:v>29.9</c:v>
                </c:pt>
              </c:numCache>
            </c:numRef>
          </c:val>
          <c:extLst>
            <c:ext xmlns:c16="http://schemas.microsoft.com/office/drawing/2014/chart" uri="{C3380CC4-5D6E-409C-BE32-E72D297353CC}">
              <c16:uniqueId val="{00000000-BADC-498C-94F0-D40FEB2D7487}"/>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BADC-498C-94F0-D40FEB2D7487}"/>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66.7</c:v>
                </c:pt>
                <c:pt idx="1">
                  <c:v>67.8</c:v>
                </c:pt>
                <c:pt idx="2">
                  <c:v>69.599999999999994</c:v>
                </c:pt>
                <c:pt idx="3">
                  <c:v>70.8</c:v>
                </c:pt>
                <c:pt idx="4">
                  <c:v>72.8</c:v>
                </c:pt>
              </c:numCache>
            </c:numRef>
          </c:val>
          <c:extLst>
            <c:ext xmlns:c16="http://schemas.microsoft.com/office/drawing/2014/chart" uri="{C3380CC4-5D6E-409C-BE32-E72D297353CC}">
              <c16:uniqueId val="{00000000-7441-4E46-8C47-29A87A888553}"/>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7441-4E46-8C47-29A87A888553}"/>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（最大出力合計159,055kW）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（最大出力合計159,055kW）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3354"/>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3355"/>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3356"/>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3357"/>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3358"/>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3359"/>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3360"/>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3361"/>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3362"/>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3363"/>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3364"/>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3365"/>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3366"/>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3367"/>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3368"/>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3369"/>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3370"/>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3371"/>
                </a:ext>
              </a:extLst>
            </xdr:cNvPicPr>
          </xdr:nvPicPr>
          <xdr:blipFill>
            <a:blip xmlns:r="http://schemas.openxmlformats.org/officeDocument/2006/relationships" r:embed="rId47"/>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3372"/>
                </a:ext>
              </a:extLst>
            </xdr:cNvPicPr>
          </xdr:nvPicPr>
          <xdr:blipFill>
            <a:blip xmlns:r="http://schemas.openxmlformats.org/officeDocument/2006/relationships" r:embed="rId48"/>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3373"/>
                </a:ext>
              </a:extLst>
            </xdr:cNvPicPr>
          </xdr:nvPicPr>
          <xdr:blipFill>
            <a:blip xmlns:r="http://schemas.openxmlformats.org/officeDocument/2006/relationships" r:embed="rId49"/>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3374"/>
                </a:ext>
              </a:extLst>
            </xdr:cNvPicPr>
          </xdr:nvPicPr>
          <xdr:blipFill>
            <a:blip xmlns:r="http://schemas.openxmlformats.org/officeDocument/2006/relationships" r:embed="rId49"/>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3375"/>
                </a:ext>
              </a:extLst>
            </xdr:cNvPicPr>
          </xdr:nvPicPr>
          <xdr:blipFill>
            <a:blip xmlns:r="http://schemas.openxmlformats.org/officeDocument/2006/relationships" r:embed="rId48"/>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3376"/>
                </a:ext>
              </a:extLst>
            </xdr:cNvPicPr>
          </xdr:nvPicPr>
          <xdr:blipFill>
            <a:blip xmlns:r="http://schemas.openxmlformats.org/officeDocument/2006/relationships" r:embed="rId50"/>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3377"/>
                </a:ext>
              </a:extLst>
            </xdr:cNvPicPr>
          </xdr:nvPicPr>
          <xdr:blipFill>
            <a:blip xmlns:r="http://schemas.openxmlformats.org/officeDocument/2006/relationships" r:embed="rId51"/>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3378"/>
                </a:ext>
              </a:extLst>
            </xdr:cNvPicPr>
          </xdr:nvPicPr>
          <xdr:blipFill>
            <a:blip xmlns:r="http://schemas.openxmlformats.org/officeDocument/2006/relationships" r:embed="rId49"/>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3379"/>
                </a:ext>
              </a:extLst>
            </xdr:cNvPicPr>
          </xdr:nvPicPr>
          <xdr:blipFill>
            <a:blip xmlns:r="http://schemas.openxmlformats.org/officeDocument/2006/relationships" r:embed="rId4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3380"/>
                </a:ext>
              </a:extLst>
            </xdr:cNvPicPr>
          </xdr:nvPicPr>
          <xdr:blipFill>
            <a:blip xmlns:r="http://schemas.openxmlformats.org/officeDocument/2006/relationships" r:embed="rId52"/>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3381"/>
                </a:ext>
              </a:extLst>
            </xdr:cNvPicPr>
          </xdr:nvPicPr>
          <xdr:blipFill>
            <a:blip xmlns:r="http://schemas.openxmlformats.org/officeDocument/2006/relationships" r:embed="rId47"/>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3382"/>
                </a:ext>
              </a:extLst>
            </xdr:cNvPicPr>
          </xdr:nvPicPr>
          <xdr:blipFill>
            <a:blip xmlns:r="http://schemas.openxmlformats.org/officeDocument/2006/relationships" r:embed="rId51"/>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3383"/>
                </a:ext>
              </a:extLst>
            </xdr:cNvPicPr>
          </xdr:nvPicPr>
          <xdr:blipFill>
            <a:blip xmlns:r="http://schemas.openxmlformats.org/officeDocument/2006/relationships" r:embed="rId47"/>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3384"/>
                </a:ext>
              </a:extLst>
            </xdr:cNvPicPr>
          </xdr:nvPicPr>
          <xdr:blipFill>
            <a:blip xmlns:r="http://schemas.openxmlformats.org/officeDocument/2006/relationships" r:embed="rId53"/>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3385"/>
                </a:ext>
              </a:extLst>
            </xdr:cNvPicPr>
          </xdr:nvPicPr>
          <xdr:blipFill>
            <a:blip xmlns:r="http://schemas.openxmlformats.org/officeDocument/2006/relationships" r:embed="rId53"/>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3386"/>
                </a:ext>
              </a:extLst>
            </xdr:cNvPicPr>
          </xdr:nvPicPr>
          <xdr:blipFill>
            <a:blip xmlns:r="http://schemas.openxmlformats.org/officeDocument/2006/relationships" r:embed="rId53"/>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3387"/>
                </a:ext>
              </a:extLst>
            </xdr:cNvPicPr>
          </xdr:nvPicPr>
          <xdr:blipFill>
            <a:blip xmlns:r="http://schemas.openxmlformats.org/officeDocument/2006/relationships" r:embed="rId53"/>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3388"/>
                </a:ext>
              </a:extLst>
            </xdr:cNvPicPr>
          </xdr:nvPicPr>
          <xdr:blipFill>
            <a:blip xmlns:r="http://schemas.openxmlformats.org/officeDocument/2006/relationships" r:embed="rId53"/>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3389"/>
                </a:ext>
              </a:extLst>
            </xdr:cNvPicPr>
          </xdr:nvPicPr>
          <xdr:blipFill>
            <a:blip xmlns:r="http://schemas.openxmlformats.org/officeDocument/2006/relationships" r:embed="rId53"/>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3390"/>
                </a:ext>
              </a:extLst>
            </xdr:cNvPicPr>
          </xdr:nvPicPr>
          <xdr:blipFill>
            <a:blip xmlns:r="http://schemas.openxmlformats.org/officeDocument/2006/relationships" r:embed="rId53"/>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3391"/>
                </a:ext>
              </a:extLst>
            </xdr:cNvPicPr>
          </xdr:nvPicPr>
          <xdr:blipFill>
            <a:blip xmlns:r="http://schemas.openxmlformats.org/officeDocument/2006/relationships" r:embed="rId53"/>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3392"/>
                </a:ext>
              </a:extLst>
            </xdr:cNvPicPr>
          </xdr:nvPicPr>
          <xdr:blipFill>
            <a:blip xmlns:r="http://schemas.openxmlformats.org/officeDocument/2006/relationships" r:embed="rId53"/>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3393"/>
                </a:ext>
              </a:extLst>
            </xdr:cNvPicPr>
          </xdr:nvPicPr>
          <xdr:blipFill>
            <a:blip xmlns:r="http://schemas.openxmlformats.org/officeDocument/2006/relationships" r:embed="rId53"/>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3394"/>
                </a:ext>
              </a:extLst>
            </xdr:cNvPicPr>
          </xdr:nvPicPr>
          <xdr:blipFill>
            <a:blip xmlns:r="http://schemas.openxmlformats.org/officeDocument/2006/relationships" r:embed="rId53"/>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3395"/>
                </a:ext>
              </a:extLst>
            </xdr:cNvPicPr>
          </xdr:nvPicPr>
          <xdr:blipFill>
            <a:blip xmlns:r="http://schemas.openxmlformats.org/officeDocument/2006/relationships" r:embed="rId53"/>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3396"/>
                </a:ext>
              </a:extLst>
            </xdr:cNvPicPr>
          </xdr:nvPicPr>
          <xdr:blipFill>
            <a:blip xmlns:r="http://schemas.openxmlformats.org/officeDocument/2006/relationships" r:embed="rId53"/>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3397"/>
                </a:ext>
              </a:extLst>
            </xdr:cNvPicPr>
          </xdr:nvPicPr>
          <xdr:blipFill>
            <a:blip xmlns:r="http://schemas.openxmlformats.org/officeDocument/2006/relationships" r:embed="rId53"/>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549853</xdr:colOff>
          <xdr:row>114</xdr:row>
          <xdr:rowOff>196810</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3398"/>
                </a:ext>
              </a:extLst>
            </xdr:cNvPicPr>
          </xdr:nvPicPr>
          <xdr:blipFill>
            <a:blip xmlns:r="http://schemas.openxmlformats.org/officeDocument/2006/relationships" r:embed="rId53"/>
            <a:srcRect/>
            <a:stretch>
              <a:fillRect/>
            </a:stretch>
          </xdr:blipFill>
          <xdr:spPr bwMode="auto">
            <a:xfrm>
              <a:off x="24654323" y="24241128"/>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P40" zoomScale="70" zoomScaleNormal="7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宮崎県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87.1</v>
      </c>
      <c r="O3" s="129"/>
      <c r="P3" s="129"/>
      <c r="Q3" s="130"/>
      <c r="R3" s="1"/>
      <c r="S3" s="131" t="s">
        <v>298</v>
      </c>
      <c r="T3" s="132"/>
      <c r="U3" s="132"/>
      <c r="V3" s="132"/>
      <c r="W3" s="132"/>
      <c r="X3" s="132"/>
      <c r="Y3" s="132"/>
      <c r="Z3" s="132"/>
      <c r="AA3" s="132"/>
      <c r="AB3" s="132"/>
      <c r="AC3" s="132"/>
      <c r="AD3" s="132"/>
      <c r="AE3" s="132"/>
      <c r="AF3" s="132"/>
      <c r="AG3" s="132"/>
      <c r="AH3" s="133"/>
      <c r="AI3" s="1"/>
      <c r="AJ3" s="1"/>
      <c r="AK3" s="118" t="s">
        <v>300</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14</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129</v>
      </c>
      <c r="G7" s="146"/>
      <c r="H7" s="146"/>
      <c r="I7" s="146"/>
      <c r="J7" s="147" t="s">
        <v>130</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132</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f>データ!W6</f>
        <v>601178</v>
      </c>
      <c r="G12" s="162"/>
      <c r="H12" s="161">
        <f>データ!X6</f>
        <v>576386</v>
      </c>
      <c r="I12" s="162"/>
      <c r="J12" s="161">
        <f>データ!Y6</f>
        <v>548851</v>
      </c>
      <c r="K12" s="162"/>
      <c r="L12" s="161">
        <f>データ!Z6</f>
        <v>576040</v>
      </c>
      <c r="M12" s="162"/>
      <c r="N12" s="150">
        <f>データ!AA6</f>
        <v>507910</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601178</v>
      </c>
      <c r="G16" s="177"/>
      <c r="H16" s="177">
        <f>データ!AR6</f>
        <v>576386</v>
      </c>
      <c r="I16" s="177"/>
      <c r="J16" s="177">
        <f>データ!AS6</f>
        <v>548851</v>
      </c>
      <c r="K16" s="177"/>
      <c r="L16" s="177">
        <f>データ!AT6</f>
        <v>576040</v>
      </c>
      <c r="M16" s="177"/>
      <c r="N16" s="166">
        <f>データ!AU6</f>
        <v>507910</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f>データ!AV6</f>
        <v>4331577</v>
      </c>
      <c r="G19" s="180"/>
      <c r="H19" s="180"/>
      <c r="I19" s="180">
        <f>データ!AW6</f>
        <v>71387</v>
      </c>
      <c r="J19" s="180"/>
      <c r="K19" s="180"/>
      <c r="L19" s="180">
        <f>データ!AX6</f>
        <v>4402964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30</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301</v>
      </c>
      <c r="AL40" s="119"/>
      <c r="AM40" s="119"/>
      <c r="AN40" s="119"/>
      <c r="AO40" s="119"/>
      <c r="AP40" s="119"/>
      <c r="AQ40" s="120"/>
    </row>
    <row r="41" spans="1:43" ht="29.45" customHeight="1" x14ac:dyDescent="0.15">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33</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18" t="s">
        <v>299</v>
      </c>
      <c r="AL99" s="119"/>
      <c r="AM99" s="119"/>
      <c r="AN99" s="119"/>
      <c r="AO99" s="119"/>
      <c r="AP99" s="119"/>
      <c r="AQ99" s="120"/>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18"/>
      <c r="AL100" s="119"/>
      <c r="AM100" s="119"/>
      <c r="AN100" s="119"/>
      <c r="AO100" s="119"/>
      <c r="AP100" s="119"/>
      <c r="AQ100" s="120"/>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18"/>
      <c r="AL101" s="119"/>
      <c r="AM101" s="119"/>
      <c r="AN101" s="119"/>
      <c r="AO101" s="119"/>
      <c r="AP101" s="119"/>
      <c r="AQ101" s="120"/>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18"/>
      <c r="AL102" s="119"/>
      <c r="AM102" s="119"/>
      <c r="AN102" s="119"/>
      <c r="AO102" s="119"/>
      <c r="AP102" s="119"/>
      <c r="AQ102" s="120"/>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18"/>
      <c r="AL103" s="119"/>
      <c r="AM103" s="119"/>
      <c r="AN103" s="119"/>
      <c r="AO103" s="119"/>
      <c r="AP103" s="119"/>
      <c r="AQ103" s="120"/>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18"/>
      <c r="AL104" s="119"/>
      <c r="AM104" s="119"/>
      <c r="AN104" s="119"/>
      <c r="AO104" s="119"/>
      <c r="AP104" s="119"/>
      <c r="AQ104" s="120"/>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18"/>
      <c r="AL105" s="119"/>
      <c r="AM105" s="119"/>
      <c r="AN105" s="119"/>
      <c r="AO105" s="119"/>
      <c r="AP105" s="119"/>
      <c r="AQ105" s="120"/>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18"/>
      <c r="AL106" s="119"/>
      <c r="AM106" s="119"/>
      <c r="AN106" s="119"/>
      <c r="AO106" s="119"/>
      <c r="AP106" s="119"/>
      <c r="AQ106" s="120"/>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18"/>
      <c r="AL107" s="119"/>
      <c r="AM107" s="119"/>
      <c r="AN107" s="119"/>
      <c r="AO107" s="119"/>
      <c r="AP107" s="119"/>
      <c r="AQ107" s="120"/>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18"/>
      <c r="AL108" s="119"/>
      <c r="AM108" s="119"/>
      <c r="AN108" s="119"/>
      <c r="AO108" s="119"/>
      <c r="AP108" s="119"/>
      <c r="AQ108" s="120"/>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18"/>
      <c r="AL109" s="119"/>
      <c r="AM109" s="119"/>
      <c r="AN109" s="119"/>
      <c r="AO109" s="119"/>
      <c r="AP109" s="119"/>
      <c r="AQ109" s="120"/>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18"/>
      <c r="AL110" s="119"/>
      <c r="AM110" s="119"/>
      <c r="AN110" s="119"/>
      <c r="AO110" s="119"/>
      <c r="AP110" s="119"/>
      <c r="AQ110" s="120"/>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18"/>
      <c r="AL111" s="119"/>
      <c r="AM111" s="119"/>
      <c r="AN111" s="119"/>
      <c r="AO111" s="119"/>
      <c r="AP111" s="119"/>
      <c r="AQ111" s="120"/>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18"/>
      <c r="AL112" s="119"/>
      <c r="AM112" s="119"/>
      <c r="AN112" s="119"/>
      <c r="AO112" s="119"/>
      <c r="AP112" s="119"/>
      <c r="AQ112" s="120"/>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18"/>
      <c r="AL113" s="119"/>
      <c r="AM113" s="119"/>
      <c r="AN113" s="119"/>
      <c r="AO113" s="119"/>
      <c r="AP113" s="119"/>
      <c r="AQ113" s="120"/>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18"/>
      <c r="AL114" s="119"/>
      <c r="AM114" s="119"/>
      <c r="AN114" s="119"/>
      <c r="AO114" s="119"/>
      <c r="AP114" s="119"/>
      <c r="AQ114" s="120"/>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18"/>
      <c r="AL115" s="119"/>
      <c r="AM115" s="119"/>
      <c r="AN115" s="119"/>
      <c r="AO115" s="119"/>
      <c r="AP115" s="119"/>
      <c r="AQ115" s="120"/>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18"/>
      <c r="AL116" s="119"/>
      <c r="AM116" s="119"/>
      <c r="AN116" s="119"/>
      <c r="AO116" s="119"/>
      <c r="AP116" s="119"/>
      <c r="AQ116" s="120"/>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0"/>
      <c r="AL117" s="191"/>
      <c r="AM117" s="191"/>
      <c r="AN117" s="191"/>
      <c r="AO117" s="191"/>
      <c r="AP117" s="191"/>
      <c r="AQ117" s="192"/>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（最大出力合計159,055kW）</v>
      </c>
      <c r="D123" s="5" t="str">
        <f>データ!EX9</f>
        <v>（最大出力合計159,055kW）</v>
      </c>
      <c r="E123" s="5" t="str">
        <f>データ!GW9</f>
        <v>（最大出力合計-kW）</v>
      </c>
      <c r="F123" s="5" t="str">
        <f>データ!IV9</f>
        <v>（最大出力合計-kW）</v>
      </c>
      <c r="G123" s="5" t="str">
        <f>データ!KU9</f>
        <v>（最大出力合計-kW）</v>
      </c>
    </row>
  </sheetData>
  <sheetProtection algorithmName="SHA-512" hashValue="XrgI8Ln8VIRJDNskxReGMayCZuokIvSMw/blMWLHLJG0mFZfvDsI85lp0MDU6hV8hdHNCHp2qcOUJIpCRrdRmQ==" saltValue="ZNJoyBinp3uTm0eyPADyh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15">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40.5" x14ac:dyDescent="0.15">
      <c r="A6" s="49" t="s">
        <v>117</v>
      </c>
      <c r="B6" s="67" t="str">
        <f>B7</f>
        <v>2019</v>
      </c>
      <c r="C6" s="67" t="str">
        <f t="shared" ref="C6:AX6" si="6">C7</f>
        <v>450006</v>
      </c>
      <c r="D6" s="67" t="str">
        <f t="shared" si="6"/>
        <v>46</v>
      </c>
      <c r="E6" s="67" t="str">
        <f t="shared" si="6"/>
        <v>04</v>
      </c>
      <c r="F6" s="67" t="str">
        <f t="shared" si="6"/>
        <v>0</v>
      </c>
      <c r="G6" s="67" t="str">
        <f t="shared" si="6"/>
        <v>000</v>
      </c>
      <c r="H6" s="67" t="str">
        <f t="shared" si="6"/>
        <v>宮崎県</v>
      </c>
      <c r="I6" s="67" t="str">
        <f t="shared" si="6"/>
        <v>法適用</v>
      </c>
      <c r="J6" s="67" t="str">
        <f t="shared" si="6"/>
        <v>電気事業</v>
      </c>
      <c r="K6" s="67" t="str">
        <f t="shared" si="6"/>
        <v>自治体職員</v>
      </c>
      <c r="L6" s="68">
        <f t="shared" si="6"/>
        <v>87.1</v>
      </c>
      <c r="M6" s="69">
        <f t="shared" si="6"/>
        <v>14</v>
      </c>
      <c r="N6" s="69" t="str">
        <f t="shared" si="6"/>
        <v>-</v>
      </c>
      <c r="O6" s="69" t="str">
        <f t="shared" si="6"/>
        <v>-</v>
      </c>
      <c r="P6" s="69" t="str">
        <f t="shared" si="6"/>
        <v>-</v>
      </c>
      <c r="Q6" s="69" t="str">
        <f t="shared" si="6"/>
        <v>-</v>
      </c>
      <c r="R6" s="70" t="str">
        <f>R7</f>
        <v>令和8年3月31日　石河内第一発電所ほか</v>
      </c>
      <c r="S6" s="71" t="str">
        <f t="shared" si="6"/>
        <v>令和14年7月31日　祝子第二発電所</v>
      </c>
      <c r="T6" s="67" t="str">
        <f t="shared" si="6"/>
        <v>無</v>
      </c>
      <c r="U6" s="71" t="str">
        <f t="shared" si="6"/>
        <v>九州電力株式会社</v>
      </c>
      <c r="V6" s="68" t="str">
        <f t="shared" si="6"/>
        <v>-</v>
      </c>
      <c r="W6" s="69">
        <f>W7</f>
        <v>601178</v>
      </c>
      <c r="X6" s="69">
        <f t="shared" si="6"/>
        <v>576386</v>
      </c>
      <c r="Y6" s="69">
        <f t="shared" si="6"/>
        <v>548851</v>
      </c>
      <c r="Z6" s="69">
        <f t="shared" si="6"/>
        <v>576040</v>
      </c>
      <c r="AA6" s="69">
        <f t="shared" si="6"/>
        <v>507910</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601178</v>
      </c>
      <c r="AR6" s="69">
        <f t="shared" si="6"/>
        <v>576386</v>
      </c>
      <c r="AS6" s="69">
        <f t="shared" si="6"/>
        <v>548851</v>
      </c>
      <c r="AT6" s="69">
        <f t="shared" si="6"/>
        <v>576040</v>
      </c>
      <c r="AU6" s="69">
        <f t="shared" si="6"/>
        <v>507910</v>
      </c>
      <c r="AV6" s="69">
        <f t="shared" si="6"/>
        <v>4331577</v>
      </c>
      <c r="AW6" s="69">
        <f t="shared" si="6"/>
        <v>71387</v>
      </c>
      <c r="AX6" s="69">
        <f t="shared" si="6"/>
        <v>4402964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118</v>
      </c>
      <c r="C7" s="77" t="s">
        <v>119</v>
      </c>
      <c r="D7" s="77" t="s">
        <v>120</v>
      </c>
      <c r="E7" s="77" t="s">
        <v>121</v>
      </c>
      <c r="F7" s="77" t="s">
        <v>122</v>
      </c>
      <c r="G7" s="77" t="s">
        <v>123</v>
      </c>
      <c r="H7" s="77" t="s">
        <v>124</v>
      </c>
      <c r="I7" s="77" t="s">
        <v>125</v>
      </c>
      <c r="J7" s="77" t="s">
        <v>126</v>
      </c>
      <c r="K7" s="77" t="s">
        <v>127</v>
      </c>
      <c r="L7" s="78">
        <v>87.1</v>
      </c>
      <c r="M7" s="79">
        <v>14</v>
      </c>
      <c r="N7" s="79" t="s">
        <v>128</v>
      </c>
      <c r="O7" s="80" t="s">
        <v>128</v>
      </c>
      <c r="P7" s="80" t="s">
        <v>128</v>
      </c>
      <c r="Q7" s="80" t="s">
        <v>128</v>
      </c>
      <c r="R7" s="81" t="s">
        <v>129</v>
      </c>
      <c r="S7" s="81" t="s">
        <v>130</v>
      </c>
      <c r="T7" s="82" t="s">
        <v>131</v>
      </c>
      <c r="U7" s="81" t="s">
        <v>132</v>
      </c>
      <c r="V7" s="78" t="s">
        <v>128</v>
      </c>
      <c r="W7" s="80">
        <v>601178</v>
      </c>
      <c r="X7" s="80">
        <v>576386</v>
      </c>
      <c r="Y7" s="80">
        <v>548851</v>
      </c>
      <c r="Z7" s="80">
        <v>576040</v>
      </c>
      <c r="AA7" s="80">
        <v>507910</v>
      </c>
      <c r="AB7" s="80" t="s">
        <v>128</v>
      </c>
      <c r="AC7" s="80" t="s">
        <v>128</v>
      </c>
      <c r="AD7" s="80" t="s">
        <v>128</v>
      </c>
      <c r="AE7" s="80" t="s">
        <v>128</v>
      </c>
      <c r="AF7" s="80" t="s">
        <v>128</v>
      </c>
      <c r="AG7" s="80" t="s">
        <v>128</v>
      </c>
      <c r="AH7" s="80" t="s">
        <v>128</v>
      </c>
      <c r="AI7" s="80" t="s">
        <v>128</v>
      </c>
      <c r="AJ7" s="80" t="s">
        <v>128</v>
      </c>
      <c r="AK7" s="80" t="s">
        <v>128</v>
      </c>
      <c r="AL7" s="80" t="s">
        <v>128</v>
      </c>
      <c r="AM7" s="80" t="s">
        <v>128</v>
      </c>
      <c r="AN7" s="80" t="s">
        <v>128</v>
      </c>
      <c r="AO7" s="80" t="s">
        <v>128</v>
      </c>
      <c r="AP7" s="80" t="s">
        <v>128</v>
      </c>
      <c r="AQ7" s="80">
        <v>601178</v>
      </c>
      <c r="AR7" s="80">
        <v>576386</v>
      </c>
      <c r="AS7" s="80">
        <v>548851</v>
      </c>
      <c r="AT7" s="80">
        <v>576040</v>
      </c>
      <c r="AU7" s="80">
        <v>507910</v>
      </c>
      <c r="AV7" s="80">
        <v>4331577</v>
      </c>
      <c r="AW7" s="80">
        <v>71387</v>
      </c>
      <c r="AX7" s="80">
        <v>4402964</v>
      </c>
      <c r="AY7" s="83">
        <v>118.4</v>
      </c>
      <c r="AZ7" s="83">
        <v>121.4</v>
      </c>
      <c r="BA7" s="83">
        <v>118.4</v>
      </c>
      <c r="BB7" s="83">
        <v>119.7</v>
      </c>
      <c r="BC7" s="83">
        <v>116.5</v>
      </c>
      <c r="BD7" s="83">
        <v>129.69999999999999</v>
      </c>
      <c r="BE7" s="83">
        <v>135.9</v>
      </c>
      <c r="BF7" s="83">
        <v>130.5</v>
      </c>
      <c r="BG7" s="83">
        <v>129.9</v>
      </c>
      <c r="BH7" s="83">
        <v>130.19999999999999</v>
      </c>
      <c r="BI7" s="83">
        <v>100</v>
      </c>
      <c r="BJ7" s="83">
        <v>114.2</v>
      </c>
      <c r="BK7" s="83">
        <v>113.6</v>
      </c>
      <c r="BL7" s="83">
        <v>112.8</v>
      </c>
      <c r="BM7" s="83">
        <v>110.8</v>
      </c>
      <c r="BN7" s="83">
        <v>109.7</v>
      </c>
      <c r="BO7" s="83">
        <v>130.4</v>
      </c>
      <c r="BP7" s="83">
        <v>136.30000000000001</v>
      </c>
      <c r="BQ7" s="83">
        <v>130.69999999999999</v>
      </c>
      <c r="BR7" s="83">
        <v>128.9</v>
      </c>
      <c r="BS7" s="83">
        <v>129.30000000000001</v>
      </c>
      <c r="BT7" s="83">
        <v>100</v>
      </c>
      <c r="BU7" s="83">
        <v>431</v>
      </c>
      <c r="BV7" s="83">
        <v>546.9</v>
      </c>
      <c r="BW7" s="83">
        <v>579.1</v>
      </c>
      <c r="BX7" s="83">
        <v>542.6</v>
      </c>
      <c r="BY7" s="83">
        <v>590.70000000000005</v>
      </c>
      <c r="BZ7" s="83">
        <v>716.7</v>
      </c>
      <c r="CA7" s="83">
        <v>688</v>
      </c>
      <c r="CB7" s="83">
        <v>707.7</v>
      </c>
      <c r="CC7" s="83">
        <v>749.1</v>
      </c>
      <c r="CD7" s="83">
        <v>763.6</v>
      </c>
      <c r="CE7" s="83">
        <v>100</v>
      </c>
      <c r="CF7" s="83">
        <v>6311.9</v>
      </c>
      <c r="CG7" s="83">
        <v>6986.4</v>
      </c>
      <c r="CH7" s="83">
        <v>7415.1</v>
      </c>
      <c r="CI7" s="83">
        <v>7265</v>
      </c>
      <c r="CJ7" s="83">
        <v>8170</v>
      </c>
      <c r="CK7" s="83">
        <v>8014.2</v>
      </c>
      <c r="CL7" s="83">
        <v>8260</v>
      </c>
      <c r="CM7" s="83">
        <v>8600.1</v>
      </c>
      <c r="CN7" s="83">
        <v>9078.5</v>
      </c>
      <c r="CO7" s="83">
        <v>9106</v>
      </c>
      <c r="CP7" s="80">
        <v>2124119</v>
      </c>
      <c r="CQ7" s="80">
        <v>2245567</v>
      </c>
      <c r="CR7" s="80">
        <v>2155334</v>
      </c>
      <c r="CS7" s="80">
        <v>2181684</v>
      </c>
      <c r="CT7" s="80">
        <v>2288042</v>
      </c>
      <c r="CU7" s="80">
        <v>1494682</v>
      </c>
      <c r="CV7" s="80">
        <v>1543942</v>
      </c>
      <c r="CW7" s="80">
        <v>1467681</v>
      </c>
      <c r="CX7" s="80">
        <v>1533303</v>
      </c>
      <c r="CY7" s="80">
        <v>1359753</v>
      </c>
      <c r="CZ7" s="80">
        <v>159055</v>
      </c>
      <c r="DA7" s="83">
        <v>43.3</v>
      </c>
      <c r="DB7" s="83">
        <v>41.4</v>
      </c>
      <c r="DC7" s="83">
        <v>39.4</v>
      </c>
      <c r="DD7" s="83">
        <v>41.3</v>
      </c>
      <c r="DE7" s="83">
        <v>36.4</v>
      </c>
      <c r="DF7" s="83">
        <v>37.700000000000003</v>
      </c>
      <c r="DG7" s="83">
        <v>36.200000000000003</v>
      </c>
      <c r="DH7" s="83">
        <v>36.5</v>
      </c>
      <c r="DI7" s="83">
        <v>35.299999999999997</v>
      </c>
      <c r="DJ7" s="83">
        <v>35</v>
      </c>
      <c r="DK7" s="83">
        <v>16.5</v>
      </c>
      <c r="DL7" s="83">
        <v>15.5</v>
      </c>
      <c r="DM7" s="83">
        <v>17.5</v>
      </c>
      <c r="DN7" s="83">
        <v>20.6</v>
      </c>
      <c r="DO7" s="83">
        <v>17.100000000000001</v>
      </c>
      <c r="DP7" s="83">
        <v>20</v>
      </c>
      <c r="DQ7" s="83">
        <v>18.2</v>
      </c>
      <c r="DR7" s="83">
        <v>20.9</v>
      </c>
      <c r="DS7" s="83">
        <v>21.1</v>
      </c>
      <c r="DT7" s="83">
        <v>19</v>
      </c>
      <c r="DU7" s="83">
        <v>75.7</v>
      </c>
      <c r="DV7" s="83">
        <v>59.3</v>
      </c>
      <c r="DW7" s="83">
        <v>48.7</v>
      </c>
      <c r="DX7" s="83">
        <v>38.700000000000003</v>
      </c>
      <c r="DY7" s="83">
        <v>29.9</v>
      </c>
      <c r="DZ7" s="83">
        <v>109.9</v>
      </c>
      <c r="EA7" s="83">
        <v>103.6</v>
      </c>
      <c r="EB7" s="83">
        <v>95.7</v>
      </c>
      <c r="EC7" s="83">
        <v>88.5</v>
      </c>
      <c r="ED7" s="83">
        <v>92.4</v>
      </c>
      <c r="EE7" s="83">
        <v>66.7</v>
      </c>
      <c r="EF7" s="83">
        <v>67.8</v>
      </c>
      <c r="EG7" s="83">
        <v>69.599999999999994</v>
      </c>
      <c r="EH7" s="83">
        <v>70.8</v>
      </c>
      <c r="EI7" s="83">
        <v>72.8</v>
      </c>
      <c r="EJ7" s="83">
        <v>59.6</v>
      </c>
      <c r="EK7" s="83">
        <v>60.3</v>
      </c>
      <c r="EL7" s="83">
        <v>60.2</v>
      </c>
      <c r="EM7" s="83">
        <v>61.2</v>
      </c>
      <c r="EN7" s="83">
        <v>61.9</v>
      </c>
      <c r="EO7" s="83">
        <v>0.1</v>
      </c>
      <c r="EP7" s="83">
        <v>0.6</v>
      </c>
      <c r="EQ7" s="83">
        <v>1.6</v>
      </c>
      <c r="ER7" s="83">
        <v>1.8</v>
      </c>
      <c r="ES7" s="83">
        <v>1.6</v>
      </c>
      <c r="ET7" s="83">
        <v>18.7</v>
      </c>
      <c r="EU7" s="83">
        <v>20.5</v>
      </c>
      <c r="EV7" s="83">
        <v>21.4</v>
      </c>
      <c r="EW7" s="83">
        <v>22.6</v>
      </c>
      <c r="EX7" s="83">
        <v>22.2</v>
      </c>
      <c r="EY7" s="80">
        <v>159055</v>
      </c>
      <c r="EZ7" s="83">
        <v>43.3</v>
      </c>
      <c r="FA7" s="83">
        <v>41.4</v>
      </c>
      <c r="FB7" s="83">
        <v>39.4</v>
      </c>
      <c r="FC7" s="83">
        <v>41.3</v>
      </c>
      <c r="FD7" s="83">
        <v>36.4</v>
      </c>
      <c r="FE7" s="83">
        <v>39.1</v>
      </c>
      <c r="FF7" s="83">
        <v>37.299999999999997</v>
      </c>
      <c r="FG7" s="83">
        <v>38</v>
      </c>
      <c r="FH7" s="83">
        <v>36.5</v>
      </c>
      <c r="FI7" s="83">
        <v>36.6</v>
      </c>
      <c r="FJ7" s="83">
        <v>16.5</v>
      </c>
      <c r="FK7" s="83">
        <v>15.5</v>
      </c>
      <c r="FL7" s="83">
        <v>17.5</v>
      </c>
      <c r="FM7" s="83">
        <v>20.6</v>
      </c>
      <c r="FN7" s="83">
        <v>17.100000000000001</v>
      </c>
      <c r="FO7" s="83">
        <v>21.4</v>
      </c>
      <c r="FP7" s="83">
        <v>19.3</v>
      </c>
      <c r="FQ7" s="83">
        <v>20.6</v>
      </c>
      <c r="FR7" s="83">
        <v>21.6</v>
      </c>
      <c r="FS7" s="83">
        <v>20</v>
      </c>
      <c r="FT7" s="83">
        <v>75.7</v>
      </c>
      <c r="FU7" s="83">
        <v>59.3</v>
      </c>
      <c r="FV7" s="83">
        <v>48.7</v>
      </c>
      <c r="FW7" s="83">
        <v>38.700000000000003</v>
      </c>
      <c r="FX7" s="83">
        <v>29.9</v>
      </c>
      <c r="FY7" s="83">
        <v>89.4</v>
      </c>
      <c r="FZ7" s="83">
        <v>83.3</v>
      </c>
      <c r="GA7" s="83">
        <v>73.2</v>
      </c>
      <c r="GB7" s="83">
        <v>71.400000000000006</v>
      </c>
      <c r="GC7" s="83">
        <v>82</v>
      </c>
      <c r="GD7" s="83">
        <v>66.7</v>
      </c>
      <c r="GE7" s="83">
        <v>67.8</v>
      </c>
      <c r="GF7" s="83">
        <v>69.599999999999994</v>
      </c>
      <c r="GG7" s="83">
        <v>70.8</v>
      </c>
      <c r="GH7" s="83">
        <v>72.8</v>
      </c>
      <c r="GI7" s="83">
        <v>61.7</v>
      </c>
      <c r="GJ7" s="83">
        <v>62.1</v>
      </c>
      <c r="GK7" s="83">
        <v>62.6</v>
      </c>
      <c r="GL7" s="83">
        <v>63.4</v>
      </c>
      <c r="GM7" s="83">
        <v>63.8</v>
      </c>
      <c r="GN7" s="83">
        <v>0.1</v>
      </c>
      <c r="GO7" s="83">
        <v>0.6</v>
      </c>
      <c r="GP7" s="83">
        <v>1.6</v>
      </c>
      <c r="GQ7" s="83">
        <v>1.8</v>
      </c>
      <c r="GR7" s="83">
        <v>1.6</v>
      </c>
      <c r="GS7" s="83">
        <v>13.3</v>
      </c>
      <c r="GT7" s="83">
        <v>14.4</v>
      </c>
      <c r="GU7" s="83">
        <v>15.3</v>
      </c>
      <c r="GV7" s="83">
        <v>16.100000000000001</v>
      </c>
      <c r="GW7" s="83">
        <v>15.2</v>
      </c>
      <c r="GX7" s="80" t="s">
        <v>128</v>
      </c>
      <c r="GY7" s="83" t="s">
        <v>128</v>
      </c>
      <c r="GZ7" s="83" t="s">
        <v>128</v>
      </c>
      <c r="HA7" s="83" t="s">
        <v>128</v>
      </c>
      <c r="HB7" s="83" t="s">
        <v>128</v>
      </c>
      <c r="HC7" s="83" t="s">
        <v>128</v>
      </c>
      <c r="HD7" s="83">
        <v>31.3</v>
      </c>
      <c r="HE7" s="83">
        <v>30.4</v>
      </c>
      <c r="HF7" s="83">
        <v>31.1</v>
      </c>
      <c r="HG7" s="83">
        <v>31.5</v>
      </c>
      <c r="HH7" s="83">
        <v>21.3</v>
      </c>
      <c r="HI7" s="83" t="s">
        <v>128</v>
      </c>
      <c r="HJ7" s="83" t="s">
        <v>128</v>
      </c>
      <c r="HK7" s="83" t="s">
        <v>128</v>
      </c>
      <c r="HL7" s="83" t="s">
        <v>128</v>
      </c>
      <c r="HM7" s="83" t="s">
        <v>128</v>
      </c>
      <c r="HN7" s="83">
        <v>8.4</v>
      </c>
      <c r="HO7" s="83">
        <v>7.2</v>
      </c>
      <c r="HP7" s="83">
        <v>45.8</v>
      </c>
      <c r="HQ7" s="83">
        <v>43.9</v>
      </c>
      <c r="HR7" s="83">
        <v>28.3</v>
      </c>
      <c r="HS7" s="83" t="s">
        <v>128</v>
      </c>
      <c r="HT7" s="83" t="s">
        <v>128</v>
      </c>
      <c r="HU7" s="83" t="s">
        <v>128</v>
      </c>
      <c r="HV7" s="83" t="s">
        <v>128</v>
      </c>
      <c r="HW7" s="83" t="s">
        <v>128</v>
      </c>
      <c r="HX7" s="83">
        <v>0</v>
      </c>
      <c r="HY7" s="83">
        <v>0</v>
      </c>
      <c r="HZ7" s="83">
        <v>0</v>
      </c>
      <c r="IA7" s="83">
        <v>0</v>
      </c>
      <c r="IB7" s="83">
        <v>0</v>
      </c>
      <c r="IC7" s="83" t="s">
        <v>128</v>
      </c>
      <c r="ID7" s="83" t="s">
        <v>128</v>
      </c>
      <c r="IE7" s="83" t="s">
        <v>128</v>
      </c>
      <c r="IF7" s="83" t="s">
        <v>128</v>
      </c>
      <c r="IG7" s="83" t="s">
        <v>128</v>
      </c>
      <c r="IH7" s="83">
        <v>73</v>
      </c>
      <c r="II7" s="83">
        <v>76.599999999999994</v>
      </c>
      <c r="IJ7" s="83">
        <v>80.400000000000006</v>
      </c>
      <c r="IK7" s="83">
        <v>84.9</v>
      </c>
      <c r="IL7" s="83">
        <v>76.900000000000006</v>
      </c>
      <c r="IM7" s="83" t="s">
        <v>128</v>
      </c>
      <c r="IN7" s="83" t="s">
        <v>128</v>
      </c>
      <c r="IO7" s="83" t="s">
        <v>128</v>
      </c>
      <c r="IP7" s="83" t="s">
        <v>128</v>
      </c>
      <c r="IQ7" s="83" t="s">
        <v>128</v>
      </c>
      <c r="IR7" s="83">
        <v>82.1</v>
      </c>
      <c r="IS7" s="83">
        <v>81.3</v>
      </c>
      <c r="IT7" s="83">
        <v>47.5</v>
      </c>
      <c r="IU7" s="83">
        <v>40.4</v>
      </c>
      <c r="IV7" s="83">
        <v>28.2</v>
      </c>
      <c r="IW7" s="80" t="s">
        <v>128</v>
      </c>
      <c r="IX7" s="83" t="s">
        <v>128</v>
      </c>
      <c r="IY7" s="83" t="s">
        <v>128</v>
      </c>
      <c r="IZ7" s="83" t="s">
        <v>128</v>
      </c>
      <c r="JA7" s="83" t="s">
        <v>128</v>
      </c>
      <c r="JB7" s="83" t="s">
        <v>128</v>
      </c>
      <c r="JC7" s="83">
        <v>14</v>
      </c>
      <c r="JD7" s="83">
        <v>15.5</v>
      </c>
      <c r="JE7" s="83">
        <v>13.1</v>
      </c>
      <c r="JF7" s="83">
        <v>19.899999999999999</v>
      </c>
      <c r="JG7" s="83">
        <v>16.899999999999999</v>
      </c>
      <c r="JH7" s="83" t="s">
        <v>128</v>
      </c>
      <c r="JI7" s="83" t="s">
        <v>128</v>
      </c>
      <c r="JJ7" s="83" t="s">
        <v>128</v>
      </c>
      <c r="JK7" s="83" t="s">
        <v>128</v>
      </c>
      <c r="JL7" s="83" t="s">
        <v>128</v>
      </c>
      <c r="JM7" s="83">
        <v>20.100000000000001</v>
      </c>
      <c r="JN7" s="83">
        <v>28.4</v>
      </c>
      <c r="JO7" s="83">
        <v>25</v>
      </c>
      <c r="JP7" s="83">
        <v>12.9</v>
      </c>
      <c r="JQ7" s="83">
        <v>14</v>
      </c>
      <c r="JR7" s="83" t="s">
        <v>128</v>
      </c>
      <c r="JS7" s="83" t="s">
        <v>128</v>
      </c>
      <c r="JT7" s="83" t="s">
        <v>128</v>
      </c>
      <c r="JU7" s="83" t="s">
        <v>128</v>
      </c>
      <c r="JV7" s="83" t="s">
        <v>128</v>
      </c>
      <c r="JW7" s="83">
        <v>224.7</v>
      </c>
      <c r="JX7" s="83">
        <v>167.2</v>
      </c>
      <c r="JY7" s="83">
        <v>267.7</v>
      </c>
      <c r="JZ7" s="83">
        <v>155.5</v>
      </c>
      <c r="KA7" s="83">
        <v>121</v>
      </c>
      <c r="KB7" s="83" t="s">
        <v>128</v>
      </c>
      <c r="KC7" s="83" t="s">
        <v>128</v>
      </c>
      <c r="KD7" s="83" t="s">
        <v>128</v>
      </c>
      <c r="KE7" s="83" t="s">
        <v>128</v>
      </c>
      <c r="KF7" s="83" t="s">
        <v>128</v>
      </c>
      <c r="KG7" s="83">
        <v>48.7</v>
      </c>
      <c r="KH7" s="83">
        <v>53.3</v>
      </c>
      <c r="KI7" s="83">
        <v>29</v>
      </c>
      <c r="KJ7" s="83">
        <v>32.4</v>
      </c>
      <c r="KK7" s="83">
        <v>42.4</v>
      </c>
      <c r="KL7" s="83" t="s">
        <v>128</v>
      </c>
      <c r="KM7" s="83" t="s">
        <v>128</v>
      </c>
      <c r="KN7" s="83" t="s">
        <v>128</v>
      </c>
      <c r="KO7" s="83" t="s">
        <v>128</v>
      </c>
      <c r="KP7" s="83" t="s">
        <v>128</v>
      </c>
      <c r="KQ7" s="83">
        <v>100</v>
      </c>
      <c r="KR7" s="83">
        <v>100</v>
      </c>
      <c r="KS7" s="83">
        <v>100</v>
      </c>
      <c r="KT7" s="83">
        <v>100</v>
      </c>
      <c r="KU7" s="83">
        <v>100</v>
      </c>
      <c r="KV7" s="80" t="s">
        <v>128</v>
      </c>
      <c r="KW7" s="83" t="s">
        <v>128</v>
      </c>
      <c r="KX7" s="83" t="s">
        <v>128</v>
      </c>
      <c r="KY7" s="83" t="s">
        <v>128</v>
      </c>
      <c r="KZ7" s="83" t="s">
        <v>128</v>
      </c>
      <c r="LA7" s="83" t="s">
        <v>128</v>
      </c>
      <c r="LB7" s="83">
        <v>11.8</v>
      </c>
      <c r="LC7" s="83">
        <v>15.3</v>
      </c>
      <c r="LD7" s="83">
        <v>15.4</v>
      </c>
      <c r="LE7" s="83">
        <v>15.1</v>
      </c>
      <c r="LF7" s="83">
        <v>15.5</v>
      </c>
      <c r="LG7" s="83" t="s">
        <v>128</v>
      </c>
      <c r="LH7" s="83" t="s">
        <v>128</v>
      </c>
      <c r="LI7" s="83" t="s">
        <v>128</v>
      </c>
      <c r="LJ7" s="83" t="s">
        <v>128</v>
      </c>
      <c r="LK7" s="83" t="s">
        <v>128</v>
      </c>
      <c r="LL7" s="83">
        <v>1.4</v>
      </c>
      <c r="LM7" s="83">
        <v>2.4</v>
      </c>
      <c r="LN7" s="83">
        <v>4.0999999999999996</v>
      </c>
      <c r="LO7" s="83">
        <v>2.2000000000000002</v>
      </c>
      <c r="LP7" s="83">
        <v>2.4</v>
      </c>
      <c r="LQ7" s="83" t="s">
        <v>128</v>
      </c>
      <c r="LR7" s="83" t="s">
        <v>128</v>
      </c>
      <c r="LS7" s="83" t="s">
        <v>128</v>
      </c>
      <c r="LT7" s="83" t="s">
        <v>128</v>
      </c>
      <c r="LU7" s="83" t="s">
        <v>128</v>
      </c>
      <c r="LV7" s="83">
        <v>596.79999999999995</v>
      </c>
      <c r="LW7" s="83">
        <v>494.6</v>
      </c>
      <c r="LX7" s="83">
        <v>469.5</v>
      </c>
      <c r="LY7" s="83">
        <v>391.3</v>
      </c>
      <c r="LZ7" s="83">
        <v>270.5</v>
      </c>
      <c r="MA7" s="83" t="s">
        <v>128</v>
      </c>
      <c r="MB7" s="83" t="s">
        <v>128</v>
      </c>
      <c r="MC7" s="83" t="s">
        <v>128</v>
      </c>
      <c r="MD7" s="83" t="s">
        <v>128</v>
      </c>
      <c r="ME7" s="83" t="s">
        <v>128</v>
      </c>
      <c r="MF7" s="83">
        <v>5.6</v>
      </c>
      <c r="MG7" s="83">
        <v>11.5</v>
      </c>
      <c r="MH7" s="83">
        <v>16.100000000000001</v>
      </c>
      <c r="MI7" s="83">
        <v>22.3</v>
      </c>
      <c r="MJ7" s="83">
        <v>27.3</v>
      </c>
      <c r="MK7" s="83" t="s">
        <v>128</v>
      </c>
      <c r="ML7" s="83" t="s">
        <v>128</v>
      </c>
      <c r="MM7" s="83" t="s">
        <v>128</v>
      </c>
      <c r="MN7" s="83" t="s">
        <v>128</v>
      </c>
      <c r="MO7" s="83" t="s">
        <v>128</v>
      </c>
      <c r="MP7" s="83">
        <v>100</v>
      </c>
      <c r="MQ7" s="83">
        <v>100</v>
      </c>
      <c r="MR7" s="83">
        <v>100</v>
      </c>
      <c r="MS7" s="83">
        <v>100</v>
      </c>
      <c r="MT7" s="83">
        <v>100</v>
      </c>
      <c r="MU7" s="83">
        <v>13</v>
      </c>
      <c r="MV7" s="83">
        <v>14</v>
      </c>
      <c r="MW7" s="83">
        <v>14</v>
      </c>
      <c r="MX7" s="83">
        <v>14</v>
      </c>
      <c r="MY7" s="83" t="s">
        <v>128</v>
      </c>
      <c r="MZ7" s="83" t="s">
        <v>128</v>
      </c>
      <c r="NA7" s="83" t="s">
        <v>128</v>
      </c>
      <c r="NB7" s="83" t="s">
        <v>128</v>
      </c>
      <c r="NC7" s="83" t="s">
        <v>128</v>
      </c>
      <c r="ND7" s="83" t="s">
        <v>128</v>
      </c>
      <c r="NE7" s="83" t="s">
        <v>128</v>
      </c>
      <c r="NF7" s="83" t="s">
        <v>128</v>
      </c>
      <c r="NG7" s="83" t="s">
        <v>128</v>
      </c>
      <c r="NH7" s="83" t="s">
        <v>128</v>
      </c>
      <c r="NI7" s="83" t="s">
        <v>128</v>
      </c>
      <c r="NJ7" s="83" t="s">
        <v>128</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133</v>
      </c>
      <c r="FB8" s="85"/>
      <c r="FC8" s="85"/>
      <c r="FD8" s="85"/>
      <c r="FE8" s="85"/>
      <c r="FF8" s="86"/>
      <c r="FG8" s="85"/>
      <c r="FH8" s="85"/>
      <c r="FI8" s="85" t="str">
        <f>FJ4</f>
        <v>修繕費比率（％）</v>
      </c>
      <c r="FJ8" s="85" t="b">
        <f>IF(SUM($M$6,$MU$7:$MX$7)=0,FALSE,TRUE)</f>
        <v>1</v>
      </c>
      <c r="FK8" s="87" t="s">
        <v>133</v>
      </c>
      <c r="FL8" s="85"/>
      <c r="FM8" s="85"/>
      <c r="FN8" s="85"/>
      <c r="FO8" s="85"/>
      <c r="FP8" s="85"/>
      <c r="FQ8" s="86"/>
      <c r="FR8" s="85"/>
      <c r="FS8" s="85" t="str">
        <f>FT4</f>
        <v>企業債残高対料金収入比率（％）</v>
      </c>
      <c r="FT8" s="85" t="b">
        <f>IF(SUM($M$6,$MU$7:$MX$7)=0,FALSE,TRUE)</f>
        <v>1</v>
      </c>
      <c r="FU8" s="87" t="s">
        <v>133</v>
      </c>
      <c r="FV8" s="85"/>
      <c r="FW8" s="85"/>
      <c r="FX8" s="85"/>
      <c r="FY8" s="85"/>
      <c r="FZ8" s="85"/>
      <c r="GA8" s="85"/>
      <c r="GB8" s="86"/>
      <c r="GC8" s="85" t="str">
        <f>GD4</f>
        <v>有形固定資産減価償却率（％）</v>
      </c>
      <c r="GD8" s="85" t="b">
        <f>IF(SUM($M$6,$MU$7:$MX$7)=0,FALSE,TRUE)</f>
        <v>1</v>
      </c>
      <c r="GE8" s="87" t="s">
        <v>133</v>
      </c>
      <c r="GF8" s="85"/>
      <c r="GG8" s="85"/>
      <c r="GH8" s="85"/>
      <c r="GI8" s="85"/>
      <c r="GJ8" s="85"/>
      <c r="GK8" s="85"/>
      <c r="GL8" s="85"/>
      <c r="GM8" s="85" t="str">
        <f>GN4</f>
        <v>FIT収入割合（％）</v>
      </c>
      <c r="GN8" s="85" t="b">
        <f>IF(SUM($M$6,$MU$7:$MX$7)=0,FALSE,TRUE)</f>
        <v>1</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f>IF(SUM($N$7,$MY$7:$NB$7)=0,FALSE,TRUE)</f>
        <v>0</v>
      </c>
      <c r="ID8" s="87" t="s">
        <v>133</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0</v>
      </c>
      <c r="IY8" s="87" t="s">
        <v>133</v>
      </c>
      <c r="IZ8" s="85"/>
      <c r="JA8" s="85"/>
      <c r="JB8" s="85"/>
      <c r="JC8" s="85"/>
      <c r="JD8" s="86"/>
      <c r="JE8" s="85"/>
      <c r="JF8" s="85"/>
      <c r="JG8" s="85" t="str">
        <f>JH4</f>
        <v>修繕費比率（％）</v>
      </c>
      <c r="JH8" s="85" t="b">
        <f>IF(SUM($O$7,$NC$7:$NF$7)=0,FALSE,TRUE)</f>
        <v>0</v>
      </c>
      <c r="JI8" s="87" t="s">
        <v>133</v>
      </c>
      <c r="JJ8" s="85"/>
      <c r="JK8" s="85"/>
      <c r="JL8" s="85"/>
      <c r="JM8" s="85"/>
      <c r="JN8" s="85"/>
      <c r="JO8" s="86"/>
      <c r="JP8" s="85"/>
      <c r="JQ8" s="85" t="str">
        <f>JR4</f>
        <v>企業債残高対料金収入比率（％）</v>
      </c>
      <c r="JR8" s="85" t="b">
        <f>IF(SUM($O$7,$NC$7:$NF$7)=0,FALSE,TRUE)</f>
        <v>0</v>
      </c>
      <c r="JS8" s="87" t="s">
        <v>133</v>
      </c>
      <c r="JT8" s="85"/>
      <c r="JU8" s="85"/>
      <c r="JV8" s="85"/>
      <c r="JW8" s="85"/>
      <c r="JX8" s="85"/>
      <c r="JY8" s="85"/>
      <c r="JZ8" s="86"/>
      <c r="KA8" s="85" t="str">
        <f>KB4</f>
        <v>有形固定資産減価償却率（％）</v>
      </c>
      <c r="KB8" s="85" t="b">
        <f>IF(SUM($O$7,$NC$7:$NF$7)=0,FALSE,TRUE)</f>
        <v>0</v>
      </c>
      <c r="KC8" s="87" t="s">
        <v>133</v>
      </c>
      <c r="KD8" s="85"/>
      <c r="KE8" s="85"/>
      <c r="KF8" s="85"/>
      <c r="KG8" s="85"/>
      <c r="KH8" s="85"/>
      <c r="KI8" s="85"/>
      <c r="KJ8" s="85"/>
      <c r="KK8" s="85" t="str">
        <f>KL4</f>
        <v>FIT収入割合（％）</v>
      </c>
      <c r="KL8" s="85" t="b">
        <f>IF(SUM($O$7,$NC$7:$NF$7)=0,FALSE,TRUE)</f>
        <v>0</v>
      </c>
      <c r="KM8" s="87" t="s">
        <v>133</v>
      </c>
      <c r="KN8" s="85"/>
      <c r="KO8" s="85"/>
      <c r="KP8" s="85"/>
      <c r="KQ8" s="84"/>
      <c r="KR8" s="84"/>
      <c r="KS8" s="84"/>
      <c r="KT8" s="84"/>
      <c r="KU8" s="85" t="str">
        <f>KV5</f>
        <v>最大出力合計</v>
      </c>
      <c r="KV8" s="85" t="str">
        <f>KW4</f>
        <v>設備利用率（％）</v>
      </c>
      <c r="KW8" s="85" t="b">
        <f>IF(SUM($P$7,$NG$7:$NJ$7)=0,FALSE,TRUE)</f>
        <v>0</v>
      </c>
      <c r="KX8" s="87" t="s">
        <v>133</v>
      </c>
      <c r="KY8" s="85"/>
      <c r="KZ8" s="85"/>
      <c r="LA8" s="85"/>
      <c r="LB8" s="85"/>
      <c r="LC8" s="86"/>
      <c r="LD8" s="85"/>
      <c r="LE8" s="85"/>
      <c r="LF8" s="85" t="str">
        <f>LG4</f>
        <v>修繕費比率（％）</v>
      </c>
      <c r="LG8" s="85" t="b">
        <f>IF(SUM($P$7,$NG$7:$NJ$7)=0,FALSE,TRUE)</f>
        <v>0</v>
      </c>
      <c r="LH8" s="87" t="s">
        <v>133</v>
      </c>
      <c r="LI8" s="85"/>
      <c r="LJ8" s="85"/>
      <c r="LK8" s="85"/>
      <c r="LL8" s="85"/>
      <c r="LM8" s="85"/>
      <c r="LN8" s="86"/>
      <c r="LO8" s="85"/>
      <c r="LP8" s="85" t="str">
        <f>LQ4</f>
        <v>企業債残高対料金収入比率（％）</v>
      </c>
      <c r="LQ8" s="85" t="b">
        <f>IF(SUM($P$7,$NG$7:$NJ$7)=0,FALSE,TRUE)</f>
        <v>0</v>
      </c>
      <c r="LR8" s="87" t="s">
        <v>133</v>
      </c>
      <c r="LS8" s="85"/>
      <c r="LT8" s="85"/>
      <c r="LU8" s="85"/>
      <c r="LV8" s="85"/>
      <c r="LW8" s="85"/>
      <c r="LX8" s="85"/>
      <c r="LY8" s="86"/>
      <c r="LZ8" s="85" t="str">
        <f>MA4</f>
        <v>有形固定資産減価償却率（％）</v>
      </c>
      <c r="MA8" s="85" t="b">
        <f>IF(SUM($P$7,$NG$7:$NJ$7)=0,FALSE,TRUE)</f>
        <v>0</v>
      </c>
      <c r="MB8" s="87" t="s">
        <v>133</v>
      </c>
      <c r="MC8" s="85"/>
      <c r="MD8" s="85"/>
      <c r="ME8" s="85"/>
      <c r="MF8" s="85"/>
      <c r="MG8" s="85"/>
      <c r="MH8" s="85"/>
      <c r="MI8" s="85"/>
      <c r="MJ8" s="85" t="str">
        <f>MK4</f>
        <v>FIT収入割合（％）</v>
      </c>
      <c r="MK8" s="85" t="b">
        <f>IF(SUM($P$7,$NG$7:$NJ$7)=0,FALSE,TRUE)</f>
        <v>0</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（最大出力合計159,055kW）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（最大出力合計159,055kW）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140</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118.4</v>
      </c>
      <c r="AZ11" s="95">
        <f>AZ7</f>
        <v>121.4</v>
      </c>
      <c r="BA11" s="95">
        <f>BA7</f>
        <v>118.4</v>
      </c>
      <c r="BB11" s="95">
        <f>BB7</f>
        <v>119.7</v>
      </c>
      <c r="BC11" s="95">
        <f>BC7</f>
        <v>116.5</v>
      </c>
      <c r="BD11" s="84"/>
      <c r="BE11" s="84"/>
      <c r="BF11" s="84"/>
      <c r="BG11" s="84"/>
      <c r="BH11" s="84"/>
      <c r="BI11" s="94" t="s">
        <v>141</v>
      </c>
      <c r="BJ11" s="95">
        <f>BJ7</f>
        <v>114.2</v>
      </c>
      <c r="BK11" s="95">
        <f>BK7</f>
        <v>113.6</v>
      </c>
      <c r="BL11" s="95">
        <f>BL7</f>
        <v>112.8</v>
      </c>
      <c r="BM11" s="95">
        <f>BM7</f>
        <v>110.8</v>
      </c>
      <c r="BN11" s="95">
        <f>BN7</f>
        <v>109.7</v>
      </c>
      <c r="BO11" s="84"/>
      <c r="BP11" s="84"/>
      <c r="BQ11" s="84"/>
      <c r="BR11" s="84"/>
      <c r="BS11" s="84"/>
      <c r="BT11" s="94" t="s">
        <v>142</v>
      </c>
      <c r="BU11" s="95">
        <f>BU7</f>
        <v>431</v>
      </c>
      <c r="BV11" s="95">
        <f>BV7</f>
        <v>546.9</v>
      </c>
      <c r="BW11" s="95">
        <f>BW7</f>
        <v>579.1</v>
      </c>
      <c r="BX11" s="95">
        <f>BX7</f>
        <v>542.6</v>
      </c>
      <c r="BY11" s="95">
        <f>BY7</f>
        <v>590.70000000000005</v>
      </c>
      <c r="BZ11" s="84"/>
      <c r="CA11" s="84"/>
      <c r="CB11" s="84"/>
      <c r="CC11" s="84"/>
      <c r="CD11" s="84"/>
      <c r="CE11" s="94" t="s">
        <v>143</v>
      </c>
      <c r="CF11" s="95">
        <f>CF7</f>
        <v>6311.9</v>
      </c>
      <c r="CG11" s="95">
        <f>CG7</f>
        <v>6986.4</v>
      </c>
      <c r="CH11" s="95">
        <f>CH7</f>
        <v>7415.1</v>
      </c>
      <c r="CI11" s="95">
        <f>CI7</f>
        <v>7265</v>
      </c>
      <c r="CJ11" s="95">
        <f>CJ7</f>
        <v>8170</v>
      </c>
      <c r="CK11" s="84"/>
      <c r="CL11" s="84"/>
      <c r="CM11" s="84"/>
      <c r="CN11" s="84"/>
      <c r="CO11" s="94" t="s">
        <v>144</v>
      </c>
      <c r="CP11" s="96">
        <f>CP7</f>
        <v>2124119</v>
      </c>
      <c r="CQ11" s="96">
        <f>CQ7</f>
        <v>2245567</v>
      </c>
      <c r="CR11" s="96">
        <f>CR7</f>
        <v>2155334</v>
      </c>
      <c r="CS11" s="96">
        <f>CS7</f>
        <v>2181684</v>
      </c>
      <c r="CT11" s="96">
        <f>CT7</f>
        <v>2288042</v>
      </c>
      <c r="CU11" s="84"/>
      <c r="CV11" s="84"/>
      <c r="CW11" s="84"/>
      <c r="CX11" s="84"/>
      <c r="CY11" s="84"/>
      <c r="CZ11" s="94" t="s">
        <v>145</v>
      </c>
      <c r="DA11" s="95">
        <f>DA7</f>
        <v>43.3</v>
      </c>
      <c r="DB11" s="95">
        <f>DB7</f>
        <v>41.4</v>
      </c>
      <c r="DC11" s="95">
        <f>DC7</f>
        <v>39.4</v>
      </c>
      <c r="DD11" s="95">
        <f>DD7</f>
        <v>41.3</v>
      </c>
      <c r="DE11" s="95">
        <f>DE7</f>
        <v>36.4</v>
      </c>
      <c r="DF11" s="84"/>
      <c r="DG11" s="84"/>
      <c r="DH11" s="84"/>
      <c r="DI11" s="84"/>
      <c r="DJ11" s="94" t="s">
        <v>146</v>
      </c>
      <c r="DK11" s="95">
        <f>DK7</f>
        <v>16.5</v>
      </c>
      <c r="DL11" s="95">
        <f>DL7</f>
        <v>15.5</v>
      </c>
      <c r="DM11" s="95">
        <f>DM7</f>
        <v>17.5</v>
      </c>
      <c r="DN11" s="95">
        <f>DN7</f>
        <v>20.6</v>
      </c>
      <c r="DO11" s="95">
        <f>DO7</f>
        <v>17.100000000000001</v>
      </c>
      <c r="DP11" s="84"/>
      <c r="DQ11" s="84"/>
      <c r="DR11" s="84"/>
      <c r="DS11" s="84"/>
      <c r="DT11" s="94" t="s">
        <v>147</v>
      </c>
      <c r="DU11" s="95">
        <f>DU7</f>
        <v>75.7</v>
      </c>
      <c r="DV11" s="95">
        <f>DV7</f>
        <v>59.3</v>
      </c>
      <c r="DW11" s="95">
        <f>DW7</f>
        <v>48.7</v>
      </c>
      <c r="DX11" s="95">
        <f>DX7</f>
        <v>38.700000000000003</v>
      </c>
      <c r="DY11" s="95">
        <f>DY7</f>
        <v>29.9</v>
      </c>
      <c r="DZ11" s="84"/>
      <c r="EA11" s="84"/>
      <c r="EB11" s="84"/>
      <c r="EC11" s="84"/>
      <c r="ED11" s="94" t="s">
        <v>148</v>
      </c>
      <c r="EE11" s="95">
        <f>EE7</f>
        <v>66.7</v>
      </c>
      <c r="EF11" s="95">
        <f>EF7</f>
        <v>67.8</v>
      </c>
      <c r="EG11" s="95">
        <f>EG7</f>
        <v>69.599999999999994</v>
      </c>
      <c r="EH11" s="95">
        <f>EH7</f>
        <v>70.8</v>
      </c>
      <c r="EI11" s="95">
        <f>EI7</f>
        <v>72.8</v>
      </c>
      <c r="EJ11" s="84"/>
      <c r="EK11" s="84"/>
      <c r="EL11" s="84"/>
      <c r="EM11" s="84"/>
      <c r="EN11" s="94" t="s">
        <v>149</v>
      </c>
      <c r="EO11" s="95">
        <f>EO7</f>
        <v>0.1</v>
      </c>
      <c r="EP11" s="95">
        <f>EP7</f>
        <v>0.6</v>
      </c>
      <c r="EQ11" s="95">
        <f>EQ7</f>
        <v>1.6</v>
      </c>
      <c r="ER11" s="95">
        <f>ER7</f>
        <v>1.8</v>
      </c>
      <c r="ES11" s="95">
        <f>ES7</f>
        <v>1.6</v>
      </c>
      <c r="ET11" s="84"/>
      <c r="EU11" s="84"/>
      <c r="EV11" s="84"/>
      <c r="EW11" s="84"/>
      <c r="EX11" s="84"/>
      <c r="EY11" s="94" t="s">
        <v>150</v>
      </c>
      <c r="EZ11" s="95">
        <f>EZ7</f>
        <v>43.3</v>
      </c>
      <c r="FA11" s="95">
        <f>FA7</f>
        <v>41.4</v>
      </c>
      <c r="FB11" s="95">
        <f>FB7</f>
        <v>39.4</v>
      </c>
      <c r="FC11" s="95">
        <f>FC7</f>
        <v>41.3</v>
      </c>
      <c r="FD11" s="95">
        <f>FD7</f>
        <v>36.4</v>
      </c>
      <c r="FE11" s="84"/>
      <c r="FF11" s="84"/>
      <c r="FG11" s="84"/>
      <c r="FH11" s="84"/>
      <c r="FI11" s="94" t="s">
        <v>151</v>
      </c>
      <c r="FJ11" s="95">
        <f>FJ7</f>
        <v>16.5</v>
      </c>
      <c r="FK11" s="95">
        <f>FK7</f>
        <v>15.5</v>
      </c>
      <c r="FL11" s="95">
        <f>FL7</f>
        <v>17.5</v>
      </c>
      <c r="FM11" s="95">
        <f>FM7</f>
        <v>20.6</v>
      </c>
      <c r="FN11" s="95">
        <f>FN7</f>
        <v>17.100000000000001</v>
      </c>
      <c r="FO11" s="84"/>
      <c r="FP11" s="84"/>
      <c r="FQ11" s="84"/>
      <c r="FR11" s="84"/>
      <c r="FS11" s="94" t="s">
        <v>152</v>
      </c>
      <c r="FT11" s="95">
        <f>FT7</f>
        <v>75.7</v>
      </c>
      <c r="FU11" s="95">
        <f>FU7</f>
        <v>59.3</v>
      </c>
      <c r="FV11" s="95">
        <f>FV7</f>
        <v>48.7</v>
      </c>
      <c r="FW11" s="95">
        <f>FW7</f>
        <v>38.700000000000003</v>
      </c>
      <c r="FX11" s="95">
        <f>FX7</f>
        <v>29.9</v>
      </c>
      <c r="FY11" s="84"/>
      <c r="FZ11" s="84"/>
      <c r="GA11" s="84"/>
      <c r="GB11" s="84"/>
      <c r="GC11" s="94" t="s">
        <v>152</v>
      </c>
      <c r="GD11" s="95">
        <f>GD7</f>
        <v>66.7</v>
      </c>
      <c r="GE11" s="95">
        <f>GE7</f>
        <v>67.8</v>
      </c>
      <c r="GF11" s="95">
        <f>GF7</f>
        <v>69.599999999999994</v>
      </c>
      <c r="GG11" s="95">
        <f>GG7</f>
        <v>70.8</v>
      </c>
      <c r="GH11" s="95">
        <f>GH7</f>
        <v>72.8</v>
      </c>
      <c r="GI11" s="84"/>
      <c r="GJ11" s="84"/>
      <c r="GK11" s="84"/>
      <c r="GL11" s="84"/>
      <c r="GM11" s="94" t="s">
        <v>153</v>
      </c>
      <c r="GN11" s="95">
        <f>GN7</f>
        <v>0.1</v>
      </c>
      <c r="GO11" s="95">
        <f>GO7</f>
        <v>0.6</v>
      </c>
      <c r="GP11" s="95">
        <f>GP7</f>
        <v>1.6</v>
      </c>
      <c r="GQ11" s="95">
        <f>GQ7</f>
        <v>1.8</v>
      </c>
      <c r="GR11" s="95">
        <f>GR7</f>
        <v>1.6</v>
      </c>
      <c r="GS11" s="84"/>
      <c r="GT11" s="84"/>
      <c r="GU11" s="84"/>
      <c r="GV11" s="84"/>
      <c r="GW11" s="84"/>
      <c r="GX11" s="94" t="s">
        <v>149</v>
      </c>
      <c r="GY11" s="95" t="str">
        <f>GY7</f>
        <v>-</v>
      </c>
      <c r="GZ11" s="95" t="str">
        <f>GZ7</f>
        <v>-</v>
      </c>
      <c r="HA11" s="95" t="str">
        <f>HA7</f>
        <v>-</v>
      </c>
      <c r="HB11" s="95" t="str">
        <f>HB7</f>
        <v>-</v>
      </c>
      <c r="HC11" s="95" t="str">
        <f>HC7</f>
        <v>-</v>
      </c>
      <c r="HD11" s="84"/>
      <c r="HE11" s="84"/>
      <c r="HF11" s="84"/>
      <c r="HG11" s="84"/>
      <c r="HH11" s="94" t="s">
        <v>154</v>
      </c>
      <c r="HI11" s="95" t="str">
        <f>HI7</f>
        <v>-</v>
      </c>
      <c r="HJ11" s="95" t="str">
        <f>HJ7</f>
        <v>-</v>
      </c>
      <c r="HK11" s="95" t="str">
        <f>HK7</f>
        <v>-</v>
      </c>
      <c r="HL11" s="95" t="str">
        <f>HL7</f>
        <v>-</v>
      </c>
      <c r="HM11" s="95" t="str">
        <f>HM7</f>
        <v>-</v>
      </c>
      <c r="HN11" s="84"/>
      <c r="HO11" s="84"/>
      <c r="HP11" s="84"/>
      <c r="HQ11" s="84"/>
      <c r="HR11" s="94" t="s">
        <v>155</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156</v>
      </c>
      <c r="IM11" s="95" t="str">
        <f>IM7</f>
        <v>-</v>
      </c>
      <c r="IN11" s="95" t="str">
        <f>IN7</f>
        <v>-</v>
      </c>
      <c r="IO11" s="95" t="str">
        <f>IO7</f>
        <v>-</v>
      </c>
      <c r="IP11" s="95" t="str">
        <f>IP7</f>
        <v>-</v>
      </c>
      <c r="IQ11" s="95" t="str">
        <f>IQ7</f>
        <v>-</v>
      </c>
      <c r="IR11" s="84"/>
      <c r="IS11" s="84"/>
      <c r="IT11" s="84"/>
      <c r="IU11" s="84"/>
      <c r="IV11" s="84"/>
      <c r="IW11" s="94" t="s">
        <v>157</v>
      </c>
      <c r="IX11" s="95" t="str">
        <f>IX7</f>
        <v>-</v>
      </c>
      <c r="IY11" s="95" t="str">
        <f>IY7</f>
        <v>-</v>
      </c>
      <c r="IZ11" s="95" t="str">
        <f>IZ7</f>
        <v>-</v>
      </c>
      <c r="JA11" s="95" t="str">
        <f>JA7</f>
        <v>-</v>
      </c>
      <c r="JB11" s="95" t="str">
        <f>JB7</f>
        <v>-</v>
      </c>
      <c r="JC11" s="84"/>
      <c r="JD11" s="84"/>
      <c r="JE11" s="84"/>
      <c r="JF11" s="84"/>
      <c r="JG11" s="94" t="s">
        <v>149</v>
      </c>
      <c r="JH11" s="95" t="str">
        <f>JH7</f>
        <v>-</v>
      </c>
      <c r="JI11" s="95" t="str">
        <f>JI7</f>
        <v>-</v>
      </c>
      <c r="JJ11" s="95" t="str">
        <f>JJ7</f>
        <v>-</v>
      </c>
      <c r="JK11" s="95" t="str">
        <f>JK7</f>
        <v>-</v>
      </c>
      <c r="JL11" s="95" t="str">
        <f>JL7</f>
        <v>-</v>
      </c>
      <c r="JM11" s="84"/>
      <c r="JN11" s="84"/>
      <c r="JO11" s="84"/>
      <c r="JP11" s="84"/>
      <c r="JQ11" s="94" t="s">
        <v>158</v>
      </c>
      <c r="JR11" s="95" t="str">
        <f>JR7</f>
        <v>-</v>
      </c>
      <c r="JS11" s="95" t="str">
        <f>JS7</f>
        <v>-</v>
      </c>
      <c r="JT11" s="95" t="str">
        <f>JT7</f>
        <v>-</v>
      </c>
      <c r="JU11" s="95" t="str">
        <f>JU7</f>
        <v>-</v>
      </c>
      <c r="JV11" s="95" t="str">
        <f>JV7</f>
        <v>-</v>
      </c>
      <c r="JW11" s="84"/>
      <c r="JX11" s="84"/>
      <c r="JY11" s="84"/>
      <c r="JZ11" s="84"/>
      <c r="KA11" s="94" t="s">
        <v>153</v>
      </c>
      <c r="KB11" s="95" t="str">
        <f>KB7</f>
        <v>-</v>
      </c>
      <c r="KC11" s="95" t="str">
        <f>KC7</f>
        <v>-</v>
      </c>
      <c r="KD11" s="95" t="str">
        <f>KD7</f>
        <v>-</v>
      </c>
      <c r="KE11" s="95" t="str">
        <f>KE7</f>
        <v>-</v>
      </c>
      <c r="KF11" s="95" t="str">
        <f>KF7</f>
        <v>-</v>
      </c>
      <c r="KG11" s="84"/>
      <c r="KH11" s="84"/>
      <c r="KI11" s="84"/>
      <c r="KJ11" s="84"/>
      <c r="KK11" s="94" t="s">
        <v>159</v>
      </c>
      <c r="KL11" s="95" t="str">
        <f>KL7</f>
        <v>-</v>
      </c>
      <c r="KM11" s="95" t="str">
        <f>KM7</f>
        <v>-</v>
      </c>
      <c r="KN11" s="95" t="str">
        <f>KN7</f>
        <v>-</v>
      </c>
      <c r="KO11" s="95" t="str">
        <f>KO7</f>
        <v>-</v>
      </c>
      <c r="KP11" s="95" t="str">
        <f>KP7</f>
        <v>-</v>
      </c>
      <c r="KQ11" s="84"/>
      <c r="KR11" s="84"/>
      <c r="KS11" s="84"/>
      <c r="KT11" s="84"/>
      <c r="KU11" s="84"/>
      <c r="KV11" s="94" t="s">
        <v>160</v>
      </c>
      <c r="KW11" s="95" t="str">
        <f>KW7</f>
        <v>-</v>
      </c>
      <c r="KX11" s="95" t="str">
        <f>KX7</f>
        <v>-</v>
      </c>
      <c r="KY11" s="95" t="str">
        <f>KY7</f>
        <v>-</v>
      </c>
      <c r="KZ11" s="95" t="str">
        <f>KZ7</f>
        <v>-</v>
      </c>
      <c r="LA11" s="95" t="str">
        <f>LA7</f>
        <v>-</v>
      </c>
      <c r="LB11" s="84"/>
      <c r="LC11" s="84"/>
      <c r="LD11" s="84"/>
      <c r="LE11" s="84"/>
      <c r="LF11" s="94" t="s">
        <v>161</v>
      </c>
      <c r="LG11" s="95" t="str">
        <f>LG7</f>
        <v>-</v>
      </c>
      <c r="LH11" s="95" t="str">
        <f>LH7</f>
        <v>-</v>
      </c>
      <c r="LI11" s="95" t="str">
        <f>LI7</f>
        <v>-</v>
      </c>
      <c r="LJ11" s="95" t="str">
        <f>LJ7</f>
        <v>-</v>
      </c>
      <c r="LK11" s="95" t="str">
        <f>LK7</f>
        <v>-</v>
      </c>
      <c r="LL11" s="84"/>
      <c r="LM11" s="84"/>
      <c r="LN11" s="84"/>
      <c r="LO11" s="84"/>
      <c r="LP11" s="94" t="s">
        <v>162</v>
      </c>
      <c r="LQ11" s="95" t="str">
        <f>LQ7</f>
        <v>-</v>
      </c>
      <c r="LR11" s="95" t="str">
        <f>LR7</f>
        <v>-</v>
      </c>
      <c r="LS11" s="95" t="str">
        <f>LS7</f>
        <v>-</v>
      </c>
      <c r="LT11" s="95" t="str">
        <f>LT7</f>
        <v>-</v>
      </c>
      <c r="LU11" s="95" t="str">
        <f>LU7</f>
        <v>-</v>
      </c>
      <c r="LV11" s="84"/>
      <c r="LW11" s="84"/>
      <c r="LX11" s="84"/>
      <c r="LY11" s="84"/>
      <c r="LZ11" s="94" t="s">
        <v>163</v>
      </c>
      <c r="MA11" s="95" t="str">
        <f>MA7</f>
        <v>-</v>
      </c>
      <c r="MB11" s="95" t="str">
        <f>MB7</f>
        <v>-</v>
      </c>
      <c r="MC11" s="95" t="str">
        <f>MC7</f>
        <v>-</v>
      </c>
      <c r="MD11" s="95" t="str">
        <f>MD7</f>
        <v>-</v>
      </c>
      <c r="ME11" s="95" t="str">
        <f>ME7</f>
        <v>-</v>
      </c>
      <c r="MF11" s="84"/>
      <c r="MG11" s="84"/>
      <c r="MH11" s="84"/>
      <c r="MI11" s="84"/>
      <c r="MJ11" s="94" t="s">
        <v>145</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164</v>
      </c>
      <c r="AY12" s="95">
        <f>BD7</f>
        <v>129.69999999999999</v>
      </c>
      <c r="AZ12" s="95">
        <f>BE7</f>
        <v>135.9</v>
      </c>
      <c r="BA12" s="95">
        <f>BF7</f>
        <v>130.5</v>
      </c>
      <c r="BB12" s="95">
        <f>BG7</f>
        <v>129.9</v>
      </c>
      <c r="BC12" s="95">
        <f>BH7</f>
        <v>130.19999999999999</v>
      </c>
      <c r="BD12" s="84"/>
      <c r="BE12" s="84"/>
      <c r="BF12" s="84"/>
      <c r="BG12" s="84"/>
      <c r="BH12" s="84"/>
      <c r="BI12" s="94" t="s">
        <v>165</v>
      </c>
      <c r="BJ12" s="95">
        <f>BO7</f>
        <v>130.4</v>
      </c>
      <c r="BK12" s="95">
        <f>BP7</f>
        <v>136.30000000000001</v>
      </c>
      <c r="BL12" s="95">
        <f>BQ7</f>
        <v>130.69999999999999</v>
      </c>
      <c r="BM12" s="95">
        <f>BR7</f>
        <v>128.9</v>
      </c>
      <c r="BN12" s="95">
        <f>BS7</f>
        <v>129.30000000000001</v>
      </c>
      <c r="BO12" s="84"/>
      <c r="BP12" s="84"/>
      <c r="BQ12" s="84"/>
      <c r="BR12" s="84"/>
      <c r="BS12" s="84"/>
      <c r="BT12" s="94" t="s">
        <v>165</v>
      </c>
      <c r="BU12" s="95">
        <f>BZ7</f>
        <v>716.7</v>
      </c>
      <c r="BV12" s="95">
        <f>CA7</f>
        <v>688</v>
      </c>
      <c r="BW12" s="95">
        <f>CB7</f>
        <v>707.7</v>
      </c>
      <c r="BX12" s="95">
        <f>CC7</f>
        <v>749.1</v>
      </c>
      <c r="BY12" s="95">
        <f>CD7</f>
        <v>763.6</v>
      </c>
      <c r="BZ12" s="84"/>
      <c r="CA12" s="84"/>
      <c r="CB12" s="84"/>
      <c r="CC12" s="84"/>
      <c r="CD12" s="84"/>
      <c r="CE12" s="94" t="s">
        <v>166</v>
      </c>
      <c r="CF12" s="95">
        <f>CK7</f>
        <v>8014.2</v>
      </c>
      <c r="CG12" s="95">
        <f>CL7</f>
        <v>8260</v>
      </c>
      <c r="CH12" s="95">
        <f>CM7</f>
        <v>8600.1</v>
      </c>
      <c r="CI12" s="95">
        <f>CN7</f>
        <v>9078.5</v>
      </c>
      <c r="CJ12" s="95">
        <f>CO7</f>
        <v>9106</v>
      </c>
      <c r="CK12" s="84"/>
      <c r="CL12" s="84"/>
      <c r="CM12" s="84"/>
      <c r="CN12" s="84"/>
      <c r="CO12" s="94" t="s">
        <v>167</v>
      </c>
      <c r="CP12" s="96">
        <f>CU7</f>
        <v>1494682</v>
      </c>
      <c r="CQ12" s="96">
        <f>CV7</f>
        <v>1543942</v>
      </c>
      <c r="CR12" s="96">
        <f>CW7</f>
        <v>1467681</v>
      </c>
      <c r="CS12" s="96">
        <f>CX7</f>
        <v>1533303</v>
      </c>
      <c r="CT12" s="96">
        <f>CY7</f>
        <v>1359753</v>
      </c>
      <c r="CU12" s="84"/>
      <c r="CV12" s="84"/>
      <c r="CW12" s="84"/>
      <c r="CX12" s="84"/>
      <c r="CY12" s="84"/>
      <c r="CZ12" s="94" t="s">
        <v>168</v>
      </c>
      <c r="DA12" s="95">
        <f>DF7</f>
        <v>37.700000000000003</v>
      </c>
      <c r="DB12" s="95">
        <f>DG7</f>
        <v>36.200000000000003</v>
      </c>
      <c r="DC12" s="95">
        <f>DH7</f>
        <v>36.5</v>
      </c>
      <c r="DD12" s="95">
        <f>DI7</f>
        <v>35.299999999999997</v>
      </c>
      <c r="DE12" s="95">
        <f>DJ7</f>
        <v>35</v>
      </c>
      <c r="DF12" s="84"/>
      <c r="DG12" s="84"/>
      <c r="DH12" s="84"/>
      <c r="DI12" s="84"/>
      <c r="DJ12" s="94" t="s">
        <v>169</v>
      </c>
      <c r="DK12" s="95">
        <f>DP7</f>
        <v>20</v>
      </c>
      <c r="DL12" s="95">
        <f>DQ7</f>
        <v>18.2</v>
      </c>
      <c r="DM12" s="95">
        <f>DR7</f>
        <v>20.9</v>
      </c>
      <c r="DN12" s="95">
        <f>DS7</f>
        <v>21.1</v>
      </c>
      <c r="DO12" s="95">
        <f>DT7</f>
        <v>19</v>
      </c>
      <c r="DP12" s="84"/>
      <c r="DQ12" s="84"/>
      <c r="DR12" s="84"/>
      <c r="DS12" s="84"/>
      <c r="DT12" s="94" t="s">
        <v>169</v>
      </c>
      <c r="DU12" s="95">
        <f>DZ7</f>
        <v>109.9</v>
      </c>
      <c r="DV12" s="95">
        <f>EA7</f>
        <v>103.6</v>
      </c>
      <c r="DW12" s="95">
        <f>EB7</f>
        <v>95.7</v>
      </c>
      <c r="DX12" s="95">
        <f>EC7</f>
        <v>88.5</v>
      </c>
      <c r="DY12" s="95">
        <f>ED7</f>
        <v>92.4</v>
      </c>
      <c r="DZ12" s="84"/>
      <c r="EA12" s="84"/>
      <c r="EB12" s="84"/>
      <c r="EC12" s="84"/>
      <c r="ED12" s="94" t="s">
        <v>169</v>
      </c>
      <c r="EE12" s="95">
        <f>EJ7</f>
        <v>59.6</v>
      </c>
      <c r="EF12" s="95">
        <f>EK7</f>
        <v>60.3</v>
      </c>
      <c r="EG12" s="95">
        <f>EL7</f>
        <v>60.2</v>
      </c>
      <c r="EH12" s="95">
        <f>EM7</f>
        <v>61.2</v>
      </c>
      <c r="EI12" s="95">
        <f>EN7</f>
        <v>61.9</v>
      </c>
      <c r="EJ12" s="84"/>
      <c r="EK12" s="84"/>
      <c r="EL12" s="84"/>
      <c r="EM12" s="84"/>
      <c r="EN12" s="94" t="s">
        <v>170</v>
      </c>
      <c r="EO12" s="95">
        <f>ET7</f>
        <v>18.7</v>
      </c>
      <c r="EP12" s="95">
        <f>EU7</f>
        <v>20.5</v>
      </c>
      <c r="EQ12" s="95">
        <f>EV7</f>
        <v>21.4</v>
      </c>
      <c r="ER12" s="95">
        <f>EW7</f>
        <v>22.6</v>
      </c>
      <c r="ES12" s="95">
        <f>EX7</f>
        <v>22.2</v>
      </c>
      <c r="ET12" s="84"/>
      <c r="EU12" s="84"/>
      <c r="EV12" s="84"/>
      <c r="EW12" s="84"/>
      <c r="EX12" s="84"/>
      <c r="EY12" s="94" t="s">
        <v>171</v>
      </c>
      <c r="EZ12" s="95">
        <f>IF($EZ$8,FE7,"-")</f>
        <v>39.1</v>
      </c>
      <c r="FA12" s="95">
        <f>IF($EZ$8,FF7,"-")</f>
        <v>37.299999999999997</v>
      </c>
      <c r="FB12" s="95">
        <f>IF($EZ$8,FG7,"-")</f>
        <v>38</v>
      </c>
      <c r="FC12" s="95">
        <f>IF($EZ$8,FH7,"-")</f>
        <v>36.5</v>
      </c>
      <c r="FD12" s="95">
        <f>IF($EZ$8,FI7,"-")</f>
        <v>36.6</v>
      </c>
      <c r="FE12" s="84"/>
      <c r="FF12" s="84"/>
      <c r="FG12" s="84"/>
      <c r="FH12" s="84"/>
      <c r="FI12" s="94" t="s">
        <v>172</v>
      </c>
      <c r="FJ12" s="95">
        <f>IF($FJ$8,FO7,"-")</f>
        <v>21.4</v>
      </c>
      <c r="FK12" s="95">
        <f>IF($FJ$8,FP7,"-")</f>
        <v>19.3</v>
      </c>
      <c r="FL12" s="95">
        <f>IF($FJ$8,FQ7,"-")</f>
        <v>20.6</v>
      </c>
      <c r="FM12" s="95">
        <f>IF($FJ$8,FR7,"-")</f>
        <v>21.6</v>
      </c>
      <c r="FN12" s="95">
        <f>IF($FJ$8,FS7,"-")</f>
        <v>20</v>
      </c>
      <c r="FO12" s="84"/>
      <c r="FP12" s="84"/>
      <c r="FQ12" s="84"/>
      <c r="FR12" s="84"/>
      <c r="FS12" s="94" t="s">
        <v>173</v>
      </c>
      <c r="FT12" s="95">
        <f>IF($FT$8,FY7,"-")</f>
        <v>89.4</v>
      </c>
      <c r="FU12" s="95">
        <f>IF($FT$8,FZ7,"-")</f>
        <v>83.3</v>
      </c>
      <c r="FV12" s="95">
        <f>IF($FT$8,GA7,"-")</f>
        <v>73.2</v>
      </c>
      <c r="FW12" s="95">
        <f>IF($FT$8,GB7,"-")</f>
        <v>71.400000000000006</v>
      </c>
      <c r="FX12" s="95">
        <f>IF($FT$8,GC7,"-")</f>
        <v>82</v>
      </c>
      <c r="FY12" s="84"/>
      <c r="FZ12" s="84"/>
      <c r="GA12" s="84"/>
      <c r="GB12" s="84"/>
      <c r="GC12" s="94" t="s">
        <v>174</v>
      </c>
      <c r="GD12" s="95">
        <f>IF($GD$8,GI7,"-")</f>
        <v>61.7</v>
      </c>
      <c r="GE12" s="95">
        <f>IF($GD$8,GJ7,"-")</f>
        <v>62.1</v>
      </c>
      <c r="GF12" s="95">
        <f>IF($GD$8,GK7,"-")</f>
        <v>62.6</v>
      </c>
      <c r="GG12" s="95">
        <f>IF($GD$8,GL7,"-")</f>
        <v>63.4</v>
      </c>
      <c r="GH12" s="95">
        <f>IF($GD$8,GM7,"-")</f>
        <v>63.8</v>
      </c>
      <c r="GI12" s="84"/>
      <c r="GJ12" s="84"/>
      <c r="GK12" s="84"/>
      <c r="GL12" s="84"/>
      <c r="GM12" s="94" t="s">
        <v>173</v>
      </c>
      <c r="GN12" s="95">
        <f>IF($GN$8,GS7,"-")</f>
        <v>13.3</v>
      </c>
      <c r="GO12" s="95">
        <f>IF($GN$8,GT7,"-")</f>
        <v>14.4</v>
      </c>
      <c r="GP12" s="95">
        <f>IF($GN$8,GU7,"-")</f>
        <v>15.3</v>
      </c>
      <c r="GQ12" s="95">
        <f>IF($GN$8,GV7,"-")</f>
        <v>16.100000000000001</v>
      </c>
      <c r="GR12" s="95">
        <f>IF($GN$8,GW7,"-")</f>
        <v>15.2</v>
      </c>
      <c r="GS12" s="84"/>
      <c r="GT12" s="84"/>
      <c r="GU12" s="84"/>
      <c r="GV12" s="84"/>
      <c r="GW12" s="84"/>
      <c r="GX12" s="94" t="s">
        <v>172</v>
      </c>
      <c r="GY12" s="95" t="str">
        <f>IF($GY$8,HD7,"-")</f>
        <v>-</v>
      </c>
      <c r="GZ12" s="95" t="str">
        <f>IF($GY$8,HE7,"-")</f>
        <v>-</v>
      </c>
      <c r="HA12" s="95" t="str">
        <f>IF($GY$8,HF7,"-")</f>
        <v>-</v>
      </c>
      <c r="HB12" s="95" t="str">
        <f>IF($GY$8,HG7,"-")</f>
        <v>-</v>
      </c>
      <c r="HC12" s="95" t="str">
        <f>IF($GY$8,HH7,"-")</f>
        <v>-</v>
      </c>
      <c r="HD12" s="84"/>
      <c r="HE12" s="84"/>
      <c r="HF12" s="84"/>
      <c r="HG12" s="84"/>
      <c r="HH12" s="94" t="s">
        <v>175</v>
      </c>
      <c r="HI12" s="95" t="str">
        <f>IF($HI$8,HN7,"-")</f>
        <v>-</v>
      </c>
      <c r="HJ12" s="95" t="str">
        <f>IF($HI$8,HO7,"-")</f>
        <v>-</v>
      </c>
      <c r="HK12" s="95" t="str">
        <f>IF($HI$8,HP7,"-")</f>
        <v>-</v>
      </c>
      <c r="HL12" s="95" t="str">
        <f>IF($HI$8,HQ7,"-")</f>
        <v>-</v>
      </c>
      <c r="HM12" s="95" t="str">
        <f>IF($HI$8,HR7,"-")</f>
        <v>-</v>
      </c>
      <c r="HN12" s="84"/>
      <c r="HO12" s="84"/>
      <c r="HP12" s="84"/>
      <c r="HQ12" s="84"/>
      <c r="HR12" s="94" t="s">
        <v>176</v>
      </c>
      <c r="HS12" s="95" t="str">
        <f>IF($HS$8,HX7,"-")</f>
        <v>-</v>
      </c>
      <c r="HT12" s="95" t="str">
        <f>IF($HS$8,HY7,"-")</f>
        <v>-</v>
      </c>
      <c r="HU12" s="95" t="str">
        <f>IF($HS$8,HZ7,"-")</f>
        <v>-</v>
      </c>
      <c r="HV12" s="95" t="str">
        <f>IF($HS$8,IA7,"-")</f>
        <v>-</v>
      </c>
      <c r="HW12" s="95" t="str">
        <f>IF($HS$8,IB7,"-")</f>
        <v>-</v>
      </c>
      <c r="HX12" s="84"/>
      <c r="HY12" s="84"/>
      <c r="HZ12" s="84"/>
      <c r="IA12" s="84"/>
      <c r="IB12" s="94" t="s">
        <v>177</v>
      </c>
      <c r="IC12" s="95" t="str">
        <f>IF($IC$8,IH7,"-")</f>
        <v>-</v>
      </c>
      <c r="ID12" s="95" t="str">
        <f>IF($IC$8,II7,"-")</f>
        <v>-</v>
      </c>
      <c r="IE12" s="95" t="str">
        <f>IF($IC$8,IJ7,"-")</f>
        <v>-</v>
      </c>
      <c r="IF12" s="95" t="str">
        <f>IF($IC$8,IK7,"-")</f>
        <v>-</v>
      </c>
      <c r="IG12" s="95" t="str">
        <f>IF($IC$8,IL7,"-")</f>
        <v>-</v>
      </c>
      <c r="IH12" s="84"/>
      <c r="II12" s="84"/>
      <c r="IJ12" s="84"/>
      <c r="IK12" s="84"/>
      <c r="IL12" s="94" t="s">
        <v>178</v>
      </c>
      <c r="IM12" s="95" t="str">
        <f>IF($IM$8,IR7,"-")</f>
        <v>-</v>
      </c>
      <c r="IN12" s="95" t="str">
        <f>IF($IM$8,IS7,"-")</f>
        <v>-</v>
      </c>
      <c r="IO12" s="95" t="str">
        <f>IF($IM$8,IT7,"-")</f>
        <v>-</v>
      </c>
      <c r="IP12" s="95" t="str">
        <f>IF($IM$8,IU7,"-")</f>
        <v>-</v>
      </c>
      <c r="IQ12" s="95" t="str">
        <f>IF($IM$8,IV7,"-")</f>
        <v>-</v>
      </c>
      <c r="IR12" s="84"/>
      <c r="IS12" s="84"/>
      <c r="IT12" s="84"/>
      <c r="IU12" s="84"/>
      <c r="IV12" s="84"/>
      <c r="IW12" s="94" t="s">
        <v>173</v>
      </c>
      <c r="IX12" s="95" t="str">
        <f>IF($IX$8,JC7,"-")</f>
        <v>-</v>
      </c>
      <c r="IY12" s="95" t="str">
        <f>IF($IX$8,JD7,"-")</f>
        <v>-</v>
      </c>
      <c r="IZ12" s="95" t="str">
        <f>IF($IX$8,JE7,"-")</f>
        <v>-</v>
      </c>
      <c r="JA12" s="95" t="str">
        <f>IF($IX$8,JF7,"-")</f>
        <v>-</v>
      </c>
      <c r="JB12" s="95" t="str">
        <f>IF($IX$8,JG7,"-")</f>
        <v>-</v>
      </c>
      <c r="JC12" s="84"/>
      <c r="JD12" s="84"/>
      <c r="JE12" s="84"/>
      <c r="JF12" s="84"/>
      <c r="JG12" s="94" t="s">
        <v>179</v>
      </c>
      <c r="JH12" s="95" t="str">
        <f>IF($JH$8,JM7,"-")</f>
        <v>-</v>
      </c>
      <c r="JI12" s="95" t="str">
        <f>IF($JH$8,JN7,"-")</f>
        <v>-</v>
      </c>
      <c r="JJ12" s="95" t="str">
        <f>IF($JH$8,JO7,"-")</f>
        <v>-</v>
      </c>
      <c r="JK12" s="95" t="str">
        <f>IF($JH$8,JP7,"-")</f>
        <v>-</v>
      </c>
      <c r="JL12" s="95" t="str">
        <f>IF($JH$8,JQ7,"-")</f>
        <v>-</v>
      </c>
      <c r="JM12" s="84"/>
      <c r="JN12" s="84"/>
      <c r="JO12" s="84"/>
      <c r="JP12" s="84"/>
      <c r="JQ12" s="94" t="s">
        <v>180</v>
      </c>
      <c r="JR12" s="95" t="str">
        <f>IF($JR$8,JW7,"-")</f>
        <v>-</v>
      </c>
      <c r="JS12" s="95" t="str">
        <f>IF($JR$8,JX7,"-")</f>
        <v>-</v>
      </c>
      <c r="JT12" s="95" t="str">
        <f>IF($JR$8,JY7,"-")</f>
        <v>-</v>
      </c>
      <c r="JU12" s="95" t="str">
        <f>IF($JR$8,JZ7,"-")</f>
        <v>-</v>
      </c>
      <c r="JV12" s="95" t="str">
        <f>IF($JR$8,KA7,"-")</f>
        <v>-</v>
      </c>
      <c r="JW12" s="84"/>
      <c r="JX12" s="84"/>
      <c r="JY12" s="84"/>
      <c r="JZ12" s="84"/>
      <c r="KA12" s="94" t="s">
        <v>177</v>
      </c>
      <c r="KB12" s="95" t="str">
        <f>IF($KB$8,KG7,"-")</f>
        <v>-</v>
      </c>
      <c r="KC12" s="95" t="str">
        <f>IF($KB$8,KH7,"-")</f>
        <v>-</v>
      </c>
      <c r="KD12" s="95" t="str">
        <f>IF($KB$8,KI7,"-")</f>
        <v>-</v>
      </c>
      <c r="KE12" s="95" t="str">
        <f>IF($KB$8,KJ7,"-")</f>
        <v>-</v>
      </c>
      <c r="KF12" s="95" t="str">
        <f>IF($KB$8,KK7,"-")</f>
        <v>-</v>
      </c>
      <c r="KG12" s="84"/>
      <c r="KH12" s="84"/>
      <c r="KI12" s="84"/>
      <c r="KJ12" s="84"/>
      <c r="KK12" s="94" t="s">
        <v>176</v>
      </c>
      <c r="KL12" s="95" t="str">
        <f>IF($KL$8,KQ7,"-")</f>
        <v>-</v>
      </c>
      <c r="KM12" s="95" t="str">
        <f>IF($KL$8,KR7,"-")</f>
        <v>-</v>
      </c>
      <c r="KN12" s="95" t="str">
        <f>IF($KL$8,KS7,"-")</f>
        <v>-</v>
      </c>
      <c r="KO12" s="95" t="str">
        <f>IF($KL$8,KT7,"-")</f>
        <v>-</v>
      </c>
      <c r="KP12" s="95" t="str">
        <f>IF($KL$8,KU7,"-")</f>
        <v>-</v>
      </c>
      <c r="KQ12" s="84"/>
      <c r="KR12" s="84"/>
      <c r="KS12" s="84"/>
      <c r="KT12" s="84"/>
      <c r="KU12" s="84"/>
      <c r="KV12" s="94" t="s">
        <v>181</v>
      </c>
      <c r="KW12" s="95" t="str">
        <f>IF($KW$8,LB7,"-")</f>
        <v>-</v>
      </c>
      <c r="KX12" s="95" t="str">
        <f>IF($KW$8,LC7,"-")</f>
        <v>-</v>
      </c>
      <c r="KY12" s="95" t="str">
        <f>IF($KW$8,LD7,"-")</f>
        <v>-</v>
      </c>
      <c r="KZ12" s="95" t="str">
        <f>IF($KW$8,LE7,"-")</f>
        <v>-</v>
      </c>
      <c r="LA12" s="95" t="str">
        <f>IF($KW$8,LF7,"-")</f>
        <v>-</v>
      </c>
      <c r="LB12" s="84"/>
      <c r="LC12" s="84"/>
      <c r="LD12" s="84"/>
      <c r="LE12" s="84"/>
      <c r="LF12" s="94" t="s">
        <v>182</v>
      </c>
      <c r="LG12" s="95" t="str">
        <f>IF($LG$8,LL7,"-")</f>
        <v>-</v>
      </c>
      <c r="LH12" s="95" t="str">
        <f>IF($LG$8,LM7,"-")</f>
        <v>-</v>
      </c>
      <c r="LI12" s="95" t="str">
        <f>IF($LG$8,LN7,"-")</f>
        <v>-</v>
      </c>
      <c r="LJ12" s="95" t="str">
        <f>IF($LG$8,LO7,"-")</f>
        <v>-</v>
      </c>
      <c r="LK12" s="95" t="str">
        <f>IF($LG$8,LP7,"-")</f>
        <v>-</v>
      </c>
      <c r="LL12" s="84"/>
      <c r="LM12" s="84"/>
      <c r="LN12" s="84"/>
      <c r="LO12" s="84"/>
      <c r="LP12" s="94" t="s">
        <v>170</v>
      </c>
      <c r="LQ12" s="95" t="str">
        <f>IF($LQ$8,LV7,"-")</f>
        <v>-</v>
      </c>
      <c r="LR12" s="95" t="str">
        <f>IF($LQ$8,LW7,"-")</f>
        <v>-</v>
      </c>
      <c r="LS12" s="95" t="str">
        <f>IF($LQ$8,LX7,"-")</f>
        <v>-</v>
      </c>
      <c r="LT12" s="95" t="str">
        <f>IF($LQ$8,LY7,"-")</f>
        <v>-</v>
      </c>
      <c r="LU12" s="95" t="str">
        <f>IF($LQ$8,LZ7,"-")</f>
        <v>-</v>
      </c>
      <c r="LV12" s="84"/>
      <c r="LW12" s="84"/>
      <c r="LX12" s="84"/>
      <c r="LY12" s="84"/>
      <c r="LZ12" s="94" t="s">
        <v>172</v>
      </c>
      <c r="MA12" s="95" t="str">
        <f>IF($MA$8,MF7,"-")</f>
        <v>-</v>
      </c>
      <c r="MB12" s="95" t="str">
        <f>IF($MA$8,MG7,"-")</f>
        <v>-</v>
      </c>
      <c r="MC12" s="95" t="str">
        <f>IF($MA$8,MH7,"-")</f>
        <v>-</v>
      </c>
      <c r="MD12" s="95" t="str">
        <f>IF($MA$8,MI7,"-")</f>
        <v>-</v>
      </c>
      <c r="ME12" s="95" t="str">
        <f>IF($MA$8,MJ7,"-")</f>
        <v>-</v>
      </c>
      <c r="MF12" s="84"/>
      <c r="MG12" s="84"/>
      <c r="MH12" s="84"/>
      <c r="MI12" s="84"/>
      <c r="MJ12" s="94" t="s">
        <v>183</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184</v>
      </c>
      <c r="AY13" s="95">
        <f>$BI$7</f>
        <v>100</v>
      </c>
      <c r="AZ13" s="95">
        <f>$BI$7</f>
        <v>100</v>
      </c>
      <c r="BA13" s="95">
        <f>$BI$7</f>
        <v>100</v>
      </c>
      <c r="BB13" s="95">
        <f>$BI$7</f>
        <v>100</v>
      </c>
      <c r="BC13" s="95">
        <f>$BI$7</f>
        <v>100</v>
      </c>
      <c r="BD13" s="84"/>
      <c r="BE13" s="84"/>
      <c r="BF13" s="84"/>
      <c r="BG13" s="84"/>
      <c r="BH13" s="84"/>
      <c r="BI13" s="94" t="s">
        <v>184</v>
      </c>
      <c r="BJ13" s="95">
        <f>$BT$7</f>
        <v>100</v>
      </c>
      <c r="BK13" s="95">
        <f>$BT$7</f>
        <v>100</v>
      </c>
      <c r="BL13" s="95">
        <f>$BT$7</f>
        <v>100</v>
      </c>
      <c r="BM13" s="95">
        <f>$BT$7</f>
        <v>100</v>
      </c>
      <c r="BN13" s="95">
        <f>$BT$7</f>
        <v>100</v>
      </c>
      <c r="BO13" s="84"/>
      <c r="BP13" s="84"/>
      <c r="BQ13" s="84"/>
      <c r="BR13" s="84"/>
      <c r="BS13" s="84"/>
      <c r="BT13" s="94" t="s">
        <v>184</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185</v>
      </c>
      <c r="C14" s="99"/>
      <c r="D14" s="100"/>
      <c r="E14" s="99"/>
      <c r="F14" s="194" t="s">
        <v>186</v>
      </c>
      <c r="G14" s="194"/>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3" t="s">
        <v>187</v>
      </c>
      <c r="C15" s="193"/>
      <c r="D15" s="100"/>
      <c r="E15" s="97">
        <v>1</v>
      </c>
      <c r="F15" s="193" t="s">
        <v>188</v>
      </c>
      <c r="G15" s="193"/>
      <c r="H15" s="102" t="s">
        <v>189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190</v>
      </c>
      <c r="AY15" s="103"/>
      <c r="AZ15" s="103"/>
      <c r="BA15" s="103"/>
      <c r="BB15" s="103"/>
      <c r="BC15" s="103"/>
      <c r="BD15" s="100"/>
      <c r="BE15" s="100"/>
      <c r="BF15" s="100"/>
      <c r="BG15" s="100"/>
      <c r="BH15" s="100"/>
      <c r="BI15" s="101" t="s">
        <v>190</v>
      </c>
      <c r="BJ15" s="103"/>
      <c r="BK15" s="103"/>
      <c r="BL15" s="103"/>
      <c r="BM15" s="103"/>
      <c r="BN15" s="103"/>
      <c r="BO15" s="100"/>
      <c r="BP15" s="100"/>
      <c r="BQ15" s="100"/>
      <c r="BR15" s="100"/>
      <c r="BS15" s="100"/>
      <c r="BT15" s="101" t="s">
        <v>190</v>
      </c>
      <c r="BU15" s="103"/>
      <c r="BV15" s="103"/>
      <c r="BW15" s="103"/>
      <c r="BX15" s="103"/>
      <c r="BY15" s="103"/>
      <c r="BZ15" s="100"/>
      <c r="CA15" s="100"/>
      <c r="CB15" s="100"/>
      <c r="CC15" s="100"/>
      <c r="CD15" s="100"/>
      <c r="CE15" s="101" t="s">
        <v>190</v>
      </c>
      <c r="CF15" s="103"/>
      <c r="CG15" s="103"/>
      <c r="CH15" s="103"/>
      <c r="CI15" s="103"/>
      <c r="CJ15" s="103"/>
      <c r="CK15" s="100"/>
      <c r="CL15" s="100"/>
      <c r="CM15" s="100"/>
      <c r="CN15" s="100"/>
      <c r="CO15" s="101" t="s">
        <v>190</v>
      </c>
      <c r="CP15" s="103"/>
      <c r="CQ15" s="103"/>
      <c r="CR15" s="103"/>
      <c r="CS15" s="103"/>
      <c r="CT15" s="103"/>
      <c r="CU15" s="100"/>
      <c r="CV15" s="100"/>
      <c r="CW15" s="100"/>
      <c r="CX15" s="100"/>
      <c r="CY15" s="100"/>
      <c r="CZ15" s="101" t="s">
        <v>190</v>
      </c>
      <c r="DA15" s="103"/>
      <c r="DB15" s="103"/>
      <c r="DC15" s="103"/>
      <c r="DD15" s="103"/>
      <c r="DE15" s="103"/>
      <c r="DF15" s="100"/>
      <c r="DG15" s="100"/>
      <c r="DH15" s="100"/>
      <c r="DI15" s="100"/>
      <c r="DJ15" s="101" t="s">
        <v>190</v>
      </c>
      <c r="DK15" s="103"/>
      <c r="DL15" s="103"/>
      <c r="DM15" s="103"/>
      <c r="DN15" s="103"/>
      <c r="DO15" s="103"/>
      <c r="DP15" s="100"/>
      <c r="DQ15" s="100"/>
      <c r="DR15" s="100"/>
      <c r="DS15" s="100"/>
      <c r="DT15" s="101" t="s">
        <v>190</v>
      </c>
      <c r="DU15" s="103"/>
      <c r="DV15" s="103"/>
      <c r="DW15" s="103"/>
      <c r="DX15" s="103"/>
      <c r="DY15" s="103"/>
      <c r="DZ15" s="100"/>
      <c r="EA15" s="100"/>
      <c r="EB15" s="100"/>
      <c r="EC15" s="100"/>
      <c r="ED15" s="101" t="s">
        <v>190</v>
      </c>
      <c r="EE15" s="103"/>
      <c r="EF15" s="103"/>
      <c r="EG15" s="103"/>
      <c r="EH15" s="103"/>
      <c r="EI15" s="103"/>
      <c r="EJ15" s="100"/>
      <c r="EK15" s="100"/>
      <c r="EL15" s="100"/>
      <c r="EM15" s="100"/>
      <c r="EN15" s="101" t="s">
        <v>190</v>
      </c>
      <c r="EO15" s="103"/>
      <c r="EP15" s="103"/>
      <c r="EQ15" s="103"/>
      <c r="ER15" s="103"/>
      <c r="ES15" s="103"/>
      <c r="ET15" s="100"/>
      <c r="EU15" s="100"/>
      <c r="EV15" s="100"/>
      <c r="EW15" s="100"/>
      <c r="EX15" s="100"/>
      <c r="EY15" s="101" t="s">
        <v>190</v>
      </c>
      <c r="EZ15" s="103"/>
      <c r="FA15" s="103"/>
      <c r="FB15" s="103"/>
      <c r="FC15" s="103"/>
      <c r="FD15" s="103"/>
      <c r="FE15" s="100"/>
      <c r="FF15" s="100"/>
      <c r="FG15" s="100"/>
      <c r="FH15" s="100"/>
      <c r="FI15" s="101" t="s">
        <v>190</v>
      </c>
      <c r="FJ15" s="103"/>
      <c r="FK15" s="103"/>
      <c r="FL15" s="103"/>
      <c r="FM15" s="103"/>
      <c r="FN15" s="103"/>
      <c r="FO15" s="100"/>
      <c r="FP15" s="100"/>
      <c r="FQ15" s="100"/>
      <c r="FR15" s="100"/>
      <c r="FS15" s="101" t="s">
        <v>190</v>
      </c>
      <c r="FT15" s="103"/>
      <c r="FU15" s="103"/>
      <c r="FV15" s="103"/>
      <c r="FW15" s="103"/>
      <c r="FX15" s="103"/>
      <c r="FY15" s="100"/>
      <c r="FZ15" s="100"/>
      <c r="GA15" s="100"/>
      <c r="GB15" s="100"/>
      <c r="GC15" s="101" t="s">
        <v>190</v>
      </c>
      <c r="GD15" s="103"/>
      <c r="GE15" s="103"/>
      <c r="GF15" s="103"/>
      <c r="GG15" s="103"/>
      <c r="GH15" s="103"/>
      <c r="GI15" s="100"/>
      <c r="GJ15" s="100"/>
      <c r="GK15" s="100"/>
      <c r="GL15" s="100"/>
      <c r="GM15" s="101" t="s">
        <v>190</v>
      </c>
      <c r="GN15" s="103"/>
      <c r="GO15" s="103"/>
      <c r="GP15" s="103"/>
      <c r="GQ15" s="103"/>
      <c r="GR15" s="103"/>
      <c r="GS15" s="100"/>
      <c r="GT15" s="100"/>
      <c r="GU15" s="100"/>
      <c r="GV15" s="100"/>
      <c r="GW15" s="100"/>
      <c r="GX15" s="101" t="s">
        <v>190</v>
      </c>
      <c r="GY15" s="103"/>
      <c r="GZ15" s="103"/>
      <c r="HA15" s="103"/>
      <c r="HB15" s="103"/>
      <c r="HC15" s="103"/>
      <c r="HD15" s="100"/>
      <c r="HE15" s="100"/>
      <c r="HF15" s="100"/>
      <c r="HG15" s="100"/>
      <c r="HH15" s="101" t="s">
        <v>190</v>
      </c>
      <c r="HI15" s="103"/>
      <c r="HJ15" s="103"/>
      <c r="HK15" s="103"/>
      <c r="HL15" s="103"/>
      <c r="HM15" s="103"/>
      <c r="HN15" s="100"/>
      <c r="HO15" s="100"/>
      <c r="HP15" s="100"/>
      <c r="HQ15" s="100"/>
      <c r="HR15" s="101" t="s">
        <v>190</v>
      </c>
      <c r="HS15" s="103"/>
      <c r="HT15" s="103"/>
      <c r="HU15" s="103"/>
      <c r="HV15" s="103"/>
      <c r="HW15" s="103"/>
      <c r="HX15" s="100"/>
      <c r="HY15" s="100"/>
      <c r="HZ15" s="100"/>
      <c r="IA15" s="100"/>
      <c r="IB15" s="101" t="s">
        <v>190</v>
      </c>
      <c r="IC15" s="103"/>
      <c r="ID15" s="103"/>
      <c r="IE15" s="103"/>
      <c r="IF15" s="103"/>
      <c r="IG15" s="103"/>
      <c r="IH15" s="100"/>
      <c r="II15" s="100"/>
      <c r="IJ15" s="100"/>
      <c r="IK15" s="100"/>
      <c r="IL15" s="101" t="s">
        <v>190</v>
      </c>
      <c r="IM15" s="103"/>
      <c r="IN15" s="103"/>
      <c r="IO15" s="103"/>
      <c r="IP15" s="103"/>
      <c r="IQ15" s="103"/>
      <c r="IR15" s="100"/>
      <c r="IS15" s="100"/>
      <c r="IT15" s="100"/>
      <c r="IU15" s="100"/>
      <c r="IV15" s="100"/>
      <c r="IW15" s="101" t="s">
        <v>190</v>
      </c>
      <c r="IX15" s="103"/>
      <c r="IY15" s="103"/>
      <c r="IZ15" s="103"/>
      <c r="JA15" s="103"/>
      <c r="JB15" s="103"/>
      <c r="JC15" s="100"/>
      <c r="JD15" s="100"/>
      <c r="JE15" s="100"/>
      <c r="JF15" s="100"/>
      <c r="JG15" s="101" t="s">
        <v>190</v>
      </c>
      <c r="JH15" s="103"/>
      <c r="JI15" s="103"/>
      <c r="JJ15" s="103"/>
      <c r="JK15" s="103"/>
      <c r="JL15" s="103"/>
      <c r="JM15" s="100"/>
      <c r="JN15" s="100"/>
      <c r="JO15" s="100"/>
      <c r="JP15" s="100"/>
      <c r="JQ15" s="101" t="s">
        <v>190</v>
      </c>
      <c r="JR15" s="103"/>
      <c r="JS15" s="103"/>
      <c r="JT15" s="103"/>
      <c r="JU15" s="103"/>
      <c r="JV15" s="103"/>
      <c r="JW15" s="100"/>
      <c r="JX15" s="100"/>
      <c r="JY15" s="100"/>
      <c r="JZ15" s="100"/>
      <c r="KA15" s="101" t="s">
        <v>190</v>
      </c>
      <c r="KB15" s="103"/>
      <c r="KC15" s="103"/>
      <c r="KD15" s="103"/>
      <c r="KE15" s="103"/>
      <c r="KF15" s="103"/>
      <c r="KG15" s="100"/>
      <c r="KH15" s="100"/>
      <c r="KI15" s="100"/>
      <c r="KJ15" s="100"/>
      <c r="KK15" s="101" t="s">
        <v>190</v>
      </c>
      <c r="KL15" s="103"/>
      <c r="KM15" s="103"/>
      <c r="KN15" s="103"/>
      <c r="KO15" s="103"/>
      <c r="KP15" s="103"/>
      <c r="KQ15" s="100"/>
      <c r="KR15" s="100"/>
      <c r="KS15" s="100"/>
      <c r="KT15" s="100"/>
      <c r="KU15" s="100"/>
      <c r="KV15" s="101" t="s">
        <v>190</v>
      </c>
      <c r="KW15" s="103"/>
      <c r="KX15" s="103"/>
      <c r="KY15" s="103"/>
      <c r="KZ15" s="103"/>
      <c r="LA15" s="103"/>
      <c r="LB15" s="100"/>
      <c r="LC15" s="100"/>
      <c r="LD15" s="100"/>
      <c r="LE15" s="100"/>
      <c r="LF15" s="101" t="s">
        <v>190</v>
      </c>
      <c r="LG15" s="103"/>
      <c r="LH15" s="103"/>
      <c r="LI15" s="103"/>
      <c r="LJ15" s="103"/>
      <c r="LK15" s="103"/>
      <c r="LL15" s="100"/>
      <c r="LM15" s="100"/>
      <c r="LN15" s="100"/>
      <c r="LO15" s="100"/>
      <c r="LP15" s="101" t="s">
        <v>190</v>
      </c>
      <c r="LQ15" s="103"/>
      <c r="LR15" s="103"/>
      <c r="LS15" s="103"/>
      <c r="LT15" s="103"/>
      <c r="LU15" s="103"/>
      <c r="LV15" s="100"/>
      <c r="LW15" s="100"/>
      <c r="LX15" s="100"/>
      <c r="LY15" s="100"/>
      <c r="LZ15" s="101" t="s">
        <v>190</v>
      </c>
      <c r="MA15" s="103"/>
      <c r="MB15" s="103"/>
      <c r="MC15" s="103"/>
      <c r="MD15" s="103"/>
      <c r="ME15" s="103"/>
      <c r="MF15" s="100"/>
      <c r="MG15" s="100"/>
      <c r="MH15" s="100"/>
      <c r="MI15" s="100"/>
      <c r="MJ15" s="101" t="s">
        <v>190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3" t="s">
        <v>191</v>
      </c>
      <c r="C16" s="193"/>
      <c r="D16" s="100"/>
      <c r="E16" s="97">
        <f>E15+1</f>
        <v>2</v>
      </c>
      <c r="F16" s="193" t="s">
        <v>192</v>
      </c>
      <c r="G16" s="193"/>
      <c r="H16" s="102" t="s">
        <v>193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3" t="s">
        <v>194</v>
      </c>
      <c r="C17" s="193"/>
      <c r="D17" s="100"/>
      <c r="E17" s="97">
        <f t="shared" ref="E17" si="8">E16+1</f>
        <v>3</v>
      </c>
      <c r="F17" s="193" t="s">
        <v>195</v>
      </c>
      <c r="G17" s="193"/>
      <c r="H17" s="102" t="s">
        <v>196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197</v>
      </c>
      <c r="AY17" s="106">
        <f>IF(AY7="-",NA(),AY7)</f>
        <v>118.4</v>
      </c>
      <c r="AZ17" s="106">
        <f t="shared" ref="AZ17:BC17" si="9">IF(AZ7="-",NA(),AZ7)</f>
        <v>121.4</v>
      </c>
      <c r="BA17" s="106">
        <f t="shared" si="9"/>
        <v>118.4</v>
      </c>
      <c r="BB17" s="106">
        <f t="shared" si="9"/>
        <v>119.7</v>
      </c>
      <c r="BC17" s="106">
        <f t="shared" si="9"/>
        <v>116.5</v>
      </c>
      <c r="BD17" s="100"/>
      <c r="BE17" s="100"/>
      <c r="BF17" s="100"/>
      <c r="BG17" s="100"/>
      <c r="BH17" s="100"/>
      <c r="BI17" s="105" t="s">
        <v>197</v>
      </c>
      <c r="BJ17" s="106">
        <f>IF(BJ7="-",NA(),BJ7)</f>
        <v>114.2</v>
      </c>
      <c r="BK17" s="106">
        <f t="shared" ref="BK17:BN17" si="10">IF(BK7="-",NA(),BK7)</f>
        <v>113.6</v>
      </c>
      <c r="BL17" s="106">
        <f t="shared" si="10"/>
        <v>112.8</v>
      </c>
      <c r="BM17" s="106">
        <f t="shared" si="10"/>
        <v>110.8</v>
      </c>
      <c r="BN17" s="106">
        <f t="shared" si="10"/>
        <v>109.7</v>
      </c>
      <c r="BO17" s="100"/>
      <c r="BP17" s="100"/>
      <c r="BQ17" s="100"/>
      <c r="BR17" s="100"/>
      <c r="BS17" s="100"/>
      <c r="BT17" s="105" t="s">
        <v>197</v>
      </c>
      <c r="BU17" s="106">
        <f>IF(BU7="-",NA(),BU7)</f>
        <v>431</v>
      </c>
      <c r="BV17" s="106">
        <f t="shared" ref="BV17:BY17" si="11">IF(BV7="-",NA(),BV7)</f>
        <v>546.9</v>
      </c>
      <c r="BW17" s="106">
        <f t="shared" si="11"/>
        <v>579.1</v>
      </c>
      <c r="BX17" s="106">
        <f t="shared" si="11"/>
        <v>542.6</v>
      </c>
      <c r="BY17" s="106">
        <f t="shared" si="11"/>
        <v>590.70000000000005</v>
      </c>
      <c r="BZ17" s="100"/>
      <c r="CA17" s="100"/>
      <c r="CB17" s="100"/>
      <c r="CC17" s="100"/>
      <c r="CD17" s="100"/>
      <c r="CE17" s="105" t="s">
        <v>197</v>
      </c>
      <c r="CF17" s="106">
        <f>IF(CF7="-",NA(),CF7)</f>
        <v>6311.9</v>
      </c>
      <c r="CG17" s="106">
        <f t="shared" ref="CG17:CJ17" si="12">IF(CG7="-",NA(),CG7)</f>
        <v>6986.4</v>
      </c>
      <c r="CH17" s="106">
        <f t="shared" si="12"/>
        <v>7415.1</v>
      </c>
      <c r="CI17" s="106">
        <f t="shared" si="12"/>
        <v>7265</v>
      </c>
      <c r="CJ17" s="106">
        <f t="shared" si="12"/>
        <v>8170</v>
      </c>
      <c r="CK17" s="100"/>
      <c r="CL17" s="100"/>
      <c r="CM17" s="100"/>
      <c r="CN17" s="100"/>
      <c r="CO17" s="105" t="s">
        <v>197</v>
      </c>
      <c r="CP17" s="107">
        <f>IF(CP7="-",NA(),CP7)</f>
        <v>2124119</v>
      </c>
      <c r="CQ17" s="107">
        <f t="shared" ref="CQ17:CT17" si="13">IF(CQ7="-",NA(),CQ7)</f>
        <v>2245567</v>
      </c>
      <c r="CR17" s="107">
        <f t="shared" si="13"/>
        <v>2155334</v>
      </c>
      <c r="CS17" s="107">
        <f t="shared" si="13"/>
        <v>2181684</v>
      </c>
      <c r="CT17" s="107">
        <f t="shared" si="13"/>
        <v>2288042</v>
      </c>
      <c r="CU17" s="100"/>
      <c r="CV17" s="100"/>
      <c r="CW17" s="100"/>
      <c r="CX17" s="100"/>
      <c r="CY17" s="100"/>
      <c r="CZ17" s="105" t="s">
        <v>197</v>
      </c>
      <c r="DA17" s="106">
        <f>IF(DA7="-",NA(),DA7)</f>
        <v>43.3</v>
      </c>
      <c r="DB17" s="106">
        <f t="shared" ref="DB17:DE17" si="14">IF(DB7="-",NA(),DB7)</f>
        <v>41.4</v>
      </c>
      <c r="DC17" s="106">
        <f t="shared" si="14"/>
        <v>39.4</v>
      </c>
      <c r="DD17" s="106">
        <f t="shared" si="14"/>
        <v>41.3</v>
      </c>
      <c r="DE17" s="106">
        <f t="shared" si="14"/>
        <v>36.4</v>
      </c>
      <c r="DF17" s="100"/>
      <c r="DG17" s="100"/>
      <c r="DH17" s="100"/>
      <c r="DI17" s="100"/>
      <c r="DJ17" s="105" t="s">
        <v>197</v>
      </c>
      <c r="DK17" s="106">
        <f>IF(DK7="-",NA(),DK7)</f>
        <v>16.5</v>
      </c>
      <c r="DL17" s="106">
        <f t="shared" ref="DL17:DO17" si="15">IF(DL7="-",NA(),DL7)</f>
        <v>15.5</v>
      </c>
      <c r="DM17" s="106">
        <f t="shared" si="15"/>
        <v>17.5</v>
      </c>
      <c r="DN17" s="106">
        <f t="shared" si="15"/>
        <v>20.6</v>
      </c>
      <c r="DO17" s="106">
        <f t="shared" si="15"/>
        <v>17.100000000000001</v>
      </c>
      <c r="DP17" s="100"/>
      <c r="DQ17" s="100"/>
      <c r="DR17" s="100"/>
      <c r="DS17" s="100"/>
      <c r="DT17" s="105" t="s">
        <v>197</v>
      </c>
      <c r="DU17" s="106">
        <f>IF(DU7="-",NA(),DU7)</f>
        <v>75.7</v>
      </c>
      <c r="DV17" s="106">
        <f t="shared" ref="DV17:DY17" si="16">IF(DV7="-",NA(),DV7)</f>
        <v>59.3</v>
      </c>
      <c r="DW17" s="106">
        <f t="shared" si="16"/>
        <v>48.7</v>
      </c>
      <c r="DX17" s="106">
        <f t="shared" si="16"/>
        <v>38.700000000000003</v>
      </c>
      <c r="DY17" s="106">
        <f t="shared" si="16"/>
        <v>29.9</v>
      </c>
      <c r="DZ17" s="100"/>
      <c r="EA17" s="100"/>
      <c r="EB17" s="100"/>
      <c r="EC17" s="100"/>
      <c r="ED17" s="105" t="s">
        <v>197</v>
      </c>
      <c r="EE17" s="106">
        <f>IF(EE7="-",NA(),EE7)</f>
        <v>66.7</v>
      </c>
      <c r="EF17" s="106">
        <f t="shared" ref="EF17:EI17" si="17">IF(EF7="-",NA(),EF7)</f>
        <v>67.8</v>
      </c>
      <c r="EG17" s="106">
        <f t="shared" si="17"/>
        <v>69.599999999999994</v>
      </c>
      <c r="EH17" s="106">
        <f t="shared" si="17"/>
        <v>70.8</v>
      </c>
      <c r="EI17" s="106">
        <f t="shared" si="17"/>
        <v>72.8</v>
      </c>
      <c r="EJ17" s="100"/>
      <c r="EK17" s="100"/>
      <c r="EL17" s="100"/>
      <c r="EM17" s="100"/>
      <c r="EN17" s="105" t="s">
        <v>197</v>
      </c>
      <c r="EO17" s="106">
        <f>IF(EO7="-",NA(),EO7)</f>
        <v>0.1</v>
      </c>
      <c r="EP17" s="106">
        <f t="shared" ref="EP17:ES17" si="18">IF(EP7="-",NA(),EP7)</f>
        <v>0.6</v>
      </c>
      <c r="EQ17" s="106">
        <f t="shared" si="18"/>
        <v>1.6</v>
      </c>
      <c r="ER17" s="106">
        <f t="shared" si="18"/>
        <v>1.8</v>
      </c>
      <c r="ES17" s="106">
        <f t="shared" si="18"/>
        <v>1.6</v>
      </c>
      <c r="ET17" s="100"/>
      <c r="EU17" s="100"/>
      <c r="EV17" s="100"/>
      <c r="EW17" s="100"/>
      <c r="EX17" s="100"/>
      <c r="EY17" s="105" t="s">
        <v>197</v>
      </c>
      <c r="EZ17" s="106">
        <f>IF(EZ7="-",NA(),EZ7)</f>
        <v>43.3</v>
      </c>
      <c r="FA17" s="106">
        <f t="shared" ref="FA17:FD17" si="19">IF(FA7="-",NA(),FA7)</f>
        <v>41.4</v>
      </c>
      <c r="FB17" s="106">
        <f t="shared" si="19"/>
        <v>39.4</v>
      </c>
      <c r="FC17" s="106">
        <f t="shared" si="19"/>
        <v>41.3</v>
      </c>
      <c r="FD17" s="106">
        <f t="shared" si="19"/>
        <v>36.4</v>
      </c>
      <c r="FE17" s="100"/>
      <c r="FF17" s="100"/>
      <c r="FG17" s="100"/>
      <c r="FH17" s="100"/>
      <c r="FI17" s="105" t="s">
        <v>197</v>
      </c>
      <c r="FJ17" s="106">
        <f>IF(FJ7="-",NA(),FJ7)</f>
        <v>16.5</v>
      </c>
      <c r="FK17" s="106">
        <f t="shared" ref="FK17:FN17" si="20">IF(FK7="-",NA(),FK7)</f>
        <v>15.5</v>
      </c>
      <c r="FL17" s="106">
        <f t="shared" si="20"/>
        <v>17.5</v>
      </c>
      <c r="FM17" s="106">
        <f t="shared" si="20"/>
        <v>20.6</v>
      </c>
      <c r="FN17" s="106">
        <f t="shared" si="20"/>
        <v>17.100000000000001</v>
      </c>
      <c r="FO17" s="100"/>
      <c r="FP17" s="100"/>
      <c r="FQ17" s="100"/>
      <c r="FR17" s="100"/>
      <c r="FS17" s="105" t="s">
        <v>197</v>
      </c>
      <c r="FT17" s="106">
        <f>IF(FT7="-",NA(),FT7)</f>
        <v>75.7</v>
      </c>
      <c r="FU17" s="106">
        <f t="shared" ref="FU17:FX17" si="21">IF(FU7="-",NA(),FU7)</f>
        <v>59.3</v>
      </c>
      <c r="FV17" s="106">
        <f t="shared" si="21"/>
        <v>48.7</v>
      </c>
      <c r="FW17" s="106">
        <f t="shared" si="21"/>
        <v>38.700000000000003</v>
      </c>
      <c r="FX17" s="106">
        <f t="shared" si="21"/>
        <v>29.9</v>
      </c>
      <c r="FY17" s="100"/>
      <c r="FZ17" s="100"/>
      <c r="GA17" s="100"/>
      <c r="GB17" s="100"/>
      <c r="GC17" s="105" t="s">
        <v>197</v>
      </c>
      <c r="GD17" s="106">
        <f>IF(GD7="-",NA(),GD7)</f>
        <v>66.7</v>
      </c>
      <c r="GE17" s="106">
        <f t="shared" ref="GE17:GH17" si="22">IF(GE7="-",NA(),GE7)</f>
        <v>67.8</v>
      </c>
      <c r="GF17" s="106">
        <f t="shared" si="22"/>
        <v>69.599999999999994</v>
      </c>
      <c r="GG17" s="106">
        <f t="shared" si="22"/>
        <v>70.8</v>
      </c>
      <c r="GH17" s="106">
        <f t="shared" si="22"/>
        <v>72.8</v>
      </c>
      <c r="GI17" s="100"/>
      <c r="GJ17" s="100"/>
      <c r="GK17" s="100"/>
      <c r="GL17" s="100"/>
      <c r="GM17" s="105" t="s">
        <v>197</v>
      </c>
      <c r="GN17" s="106">
        <f>IF(GN7="-",NA(),GN7)</f>
        <v>0.1</v>
      </c>
      <c r="GO17" s="106">
        <f t="shared" ref="GO17:GR17" si="23">IF(GO7="-",NA(),GO7)</f>
        <v>0.6</v>
      </c>
      <c r="GP17" s="106">
        <f t="shared" si="23"/>
        <v>1.6</v>
      </c>
      <c r="GQ17" s="106">
        <f t="shared" si="23"/>
        <v>1.8</v>
      </c>
      <c r="GR17" s="106">
        <f t="shared" si="23"/>
        <v>1.6</v>
      </c>
      <c r="GS17" s="100"/>
      <c r="GT17" s="100"/>
      <c r="GU17" s="100"/>
      <c r="GV17" s="100"/>
      <c r="GW17" s="100"/>
      <c r="GX17" s="105" t="s">
        <v>197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197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197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197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197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197</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197</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197</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197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197</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197</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197</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197</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197</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197</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3" t="s">
        <v>198</v>
      </c>
      <c r="C18" s="193"/>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199</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199</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199</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199</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199</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199</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199</v>
      </c>
      <c r="DK18" s="106">
        <f>IF(DP7="-",NA(),DP7)</f>
        <v>20</v>
      </c>
      <c r="DL18" s="106">
        <f t="shared" ref="DL18:DO18" si="45">IF(DQ7="-",NA(),DQ7)</f>
        <v>18.2</v>
      </c>
      <c r="DM18" s="106">
        <f t="shared" si="45"/>
        <v>20.9</v>
      </c>
      <c r="DN18" s="106">
        <f t="shared" si="45"/>
        <v>21.1</v>
      </c>
      <c r="DO18" s="106">
        <f t="shared" si="45"/>
        <v>19</v>
      </c>
      <c r="DP18" s="100"/>
      <c r="DQ18" s="100"/>
      <c r="DR18" s="100"/>
      <c r="DS18" s="100"/>
      <c r="DT18" s="105" t="s">
        <v>199</v>
      </c>
      <c r="DU18" s="106">
        <f>IF(DZ7="-",NA(),DZ7)</f>
        <v>109.9</v>
      </c>
      <c r="DV18" s="106">
        <f t="shared" ref="DV18:DY18" si="46">IF(EA7="-",NA(),EA7)</f>
        <v>103.6</v>
      </c>
      <c r="DW18" s="106">
        <f t="shared" si="46"/>
        <v>95.7</v>
      </c>
      <c r="DX18" s="106">
        <f t="shared" si="46"/>
        <v>88.5</v>
      </c>
      <c r="DY18" s="106">
        <f t="shared" si="46"/>
        <v>92.4</v>
      </c>
      <c r="DZ18" s="100"/>
      <c r="EA18" s="100"/>
      <c r="EB18" s="100"/>
      <c r="EC18" s="100"/>
      <c r="ED18" s="105" t="s">
        <v>199</v>
      </c>
      <c r="EE18" s="106">
        <f>IF(EJ7="-",NA(),EJ7)</f>
        <v>59.6</v>
      </c>
      <c r="EF18" s="106">
        <f t="shared" ref="EF18:EI18" si="47">IF(EK7="-",NA(),EK7)</f>
        <v>60.3</v>
      </c>
      <c r="EG18" s="106">
        <f t="shared" si="47"/>
        <v>60.2</v>
      </c>
      <c r="EH18" s="106">
        <f t="shared" si="47"/>
        <v>61.2</v>
      </c>
      <c r="EI18" s="106">
        <f t="shared" si="47"/>
        <v>61.9</v>
      </c>
      <c r="EJ18" s="100"/>
      <c r="EK18" s="100"/>
      <c r="EL18" s="100"/>
      <c r="EM18" s="100"/>
      <c r="EN18" s="105" t="s">
        <v>199</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199</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199</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199</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199</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199</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199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199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199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199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199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199</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199</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199</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199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199</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199</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199</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199</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199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199</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3" t="s">
        <v>200</v>
      </c>
      <c r="C19" s="193"/>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184</v>
      </c>
      <c r="AY19" s="106">
        <f>$BI$7</f>
        <v>100</v>
      </c>
      <c r="AZ19" s="106">
        <f t="shared" ref="AZ19:BC19" si="49">$BI$7</f>
        <v>100</v>
      </c>
      <c r="BA19" s="106">
        <f t="shared" si="49"/>
        <v>100</v>
      </c>
      <c r="BB19" s="106">
        <f t="shared" si="49"/>
        <v>100</v>
      </c>
      <c r="BC19" s="106">
        <f t="shared" si="49"/>
        <v>100</v>
      </c>
      <c r="BD19" s="100"/>
      <c r="BE19" s="100"/>
      <c r="BF19" s="100"/>
      <c r="BG19" s="100"/>
      <c r="BH19" s="100"/>
      <c r="BI19" s="108" t="s">
        <v>184</v>
      </c>
      <c r="BJ19" s="106">
        <f>$BT$7</f>
        <v>100</v>
      </c>
      <c r="BK19" s="106">
        <f>$BT$7</f>
        <v>100</v>
      </c>
      <c r="BL19" s="106">
        <f>$BT$7</f>
        <v>100</v>
      </c>
      <c r="BM19" s="106">
        <f>$BT$7</f>
        <v>100</v>
      </c>
      <c r="BN19" s="106">
        <f>$BT$7</f>
        <v>100</v>
      </c>
      <c r="BO19" s="100"/>
      <c r="BP19" s="100"/>
      <c r="BQ19" s="100"/>
      <c r="BR19" s="100"/>
      <c r="BS19" s="100"/>
      <c r="BT19" s="108" t="s">
        <v>184</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3" t="s">
        <v>201</v>
      </c>
      <c r="C20" s="193"/>
      <c r="D20" s="100"/>
    </row>
    <row r="21" spans="1:374" x14ac:dyDescent="0.15">
      <c r="A21" s="97">
        <f t="shared" si="7"/>
        <v>7</v>
      </c>
      <c r="B21" s="193" t="s">
        <v>202</v>
      </c>
      <c r="C21" s="193"/>
      <c r="D21" s="100"/>
    </row>
    <row r="22" spans="1:374" x14ac:dyDescent="0.15">
      <c r="A22" s="97">
        <f t="shared" si="7"/>
        <v>8</v>
      </c>
      <c r="B22" s="193" t="s">
        <v>203</v>
      </c>
      <c r="C22" s="193"/>
      <c r="D22" s="100"/>
      <c r="E22" s="195" t="s">
        <v>204</v>
      </c>
      <c r="F22" s="196"/>
      <c r="G22" s="196"/>
      <c r="H22" s="196"/>
      <c r="I22" s="197"/>
    </row>
    <row r="23" spans="1:374" x14ac:dyDescent="0.15">
      <c r="A23" s="97">
        <f t="shared" si="7"/>
        <v>9</v>
      </c>
      <c r="B23" s="193" t="s">
        <v>205</v>
      </c>
      <c r="C23" s="193"/>
      <c r="D23" s="100"/>
      <c r="E23" s="198"/>
      <c r="F23" s="199"/>
      <c r="G23" s="199"/>
      <c r="H23" s="199"/>
      <c r="I23" s="200"/>
    </row>
    <row r="24" spans="1:374" x14ac:dyDescent="0.15">
      <c r="A24" s="97">
        <f t="shared" si="7"/>
        <v>10</v>
      </c>
      <c r="B24" s="193" t="s">
        <v>206</v>
      </c>
      <c r="C24" s="193"/>
      <c r="D24" s="100"/>
      <c r="E24" s="198"/>
      <c r="F24" s="199"/>
      <c r="G24" s="199"/>
      <c r="H24" s="199"/>
      <c r="I24" s="200"/>
    </row>
    <row r="25" spans="1:374" x14ac:dyDescent="0.15">
      <c r="A25" s="97">
        <f t="shared" si="7"/>
        <v>11</v>
      </c>
      <c r="B25" s="193" t="s">
        <v>207</v>
      </c>
      <c r="C25" s="193"/>
      <c r="D25" s="100"/>
      <c r="E25" s="198"/>
      <c r="F25" s="199"/>
      <c r="G25" s="199"/>
      <c r="H25" s="199"/>
      <c r="I25" s="200"/>
    </row>
    <row r="26" spans="1:374" x14ac:dyDescent="0.15">
      <c r="A26" s="97">
        <f t="shared" si="7"/>
        <v>12</v>
      </c>
      <c r="B26" s="193" t="s">
        <v>208</v>
      </c>
      <c r="C26" s="193"/>
      <c r="D26" s="100"/>
      <c r="E26" s="198"/>
      <c r="F26" s="199"/>
      <c r="G26" s="199"/>
      <c r="H26" s="199"/>
      <c r="I26" s="200"/>
    </row>
    <row r="27" spans="1:374" x14ac:dyDescent="0.15">
      <c r="A27" s="97">
        <f t="shared" si="7"/>
        <v>13</v>
      </c>
      <c r="B27" s="193" t="s">
        <v>209</v>
      </c>
      <c r="C27" s="193"/>
      <c r="D27" s="100"/>
      <c r="E27" s="198"/>
      <c r="F27" s="199"/>
      <c r="G27" s="199"/>
      <c r="H27" s="199"/>
      <c r="I27" s="200"/>
    </row>
    <row r="28" spans="1:374" x14ac:dyDescent="0.15">
      <c r="A28" s="97">
        <f t="shared" si="7"/>
        <v>14</v>
      </c>
      <c r="B28" s="193" t="s">
        <v>210</v>
      </c>
      <c r="C28" s="193"/>
      <c r="D28" s="100"/>
      <c r="E28" s="198"/>
      <c r="F28" s="199"/>
      <c r="G28" s="199"/>
      <c r="H28" s="199"/>
      <c r="I28" s="200"/>
    </row>
    <row r="29" spans="1:374" x14ac:dyDescent="0.15">
      <c r="A29" s="97">
        <f t="shared" si="7"/>
        <v>15</v>
      </c>
      <c r="B29" s="193" t="s">
        <v>211</v>
      </c>
      <c r="C29" s="193"/>
      <c r="D29" s="100"/>
      <c r="E29" s="198"/>
      <c r="F29" s="199"/>
      <c r="G29" s="199"/>
      <c r="H29" s="199"/>
      <c r="I29" s="200"/>
    </row>
    <row r="30" spans="1:374" x14ac:dyDescent="0.15">
      <c r="A30" s="97">
        <f t="shared" si="7"/>
        <v>16</v>
      </c>
      <c r="B30" s="193" t="s">
        <v>212</v>
      </c>
      <c r="C30" s="193"/>
      <c r="D30" s="100"/>
      <c r="E30" s="198"/>
      <c r="F30" s="199"/>
      <c r="G30" s="199"/>
      <c r="H30" s="199"/>
      <c r="I30" s="200"/>
    </row>
    <row r="31" spans="1:374" x14ac:dyDescent="0.15">
      <c r="A31" s="97">
        <f t="shared" si="7"/>
        <v>17</v>
      </c>
      <c r="B31" s="193" t="s">
        <v>213</v>
      </c>
      <c r="C31" s="193"/>
      <c r="D31" s="100"/>
      <c r="E31" s="198"/>
      <c r="F31" s="199"/>
      <c r="G31" s="199"/>
      <c r="H31" s="199"/>
      <c r="I31" s="200"/>
    </row>
    <row r="32" spans="1:374" x14ac:dyDescent="0.15">
      <c r="A32" s="97">
        <f t="shared" si="7"/>
        <v>18</v>
      </c>
      <c r="B32" s="193" t="s">
        <v>214</v>
      </c>
      <c r="C32" s="193"/>
      <c r="D32" s="100"/>
      <c r="E32" s="198"/>
      <c r="F32" s="199"/>
      <c r="G32" s="199"/>
      <c r="H32" s="199"/>
      <c r="I32" s="200"/>
    </row>
    <row r="33" spans="1:9" x14ac:dyDescent="0.15">
      <c r="A33" s="97">
        <f t="shared" si="7"/>
        <v>19</v>
      </c>
      <c r="B33" s="193" t="s">
        <v>215</v>
      </c>
      <c r="C33" s="193"/>
      <c r="D33" s="100"/>
      <c r="E33" s="198"/>
      <c r="F33" s="199"/>
      <c r="G33" s="199"/>
      <c r="H33" s="199"/>
      <c r="I33" s="200"/>
    </row>
    <row r="34" spans="1:9" x14ac:dyDescent="0.15">
      <c r="A34" s="97">
        <f t="shared" si="7"/>
        <v>20</v>
      </c>
      <c r="B34" s="193" t="s">
        <v>216</v>
      </c>
      <c r="C34" s="193"/>
      <c r="D34" s="100"/>
      <c r="E34" s="198"/>
      <c r="F34" s="199"/>
      <c r="G34" s="199"/>
      <c r="H34" s="199"/>
      <c r="I34" s="200"/>
    </row>
    <row r="35" spans="1:9" ht="25.5" customHeight="1" x14ac:dyDescent="0.15">
      <c r="E35" s="201"/>
      <c r="F35" s="202"/>
      <c r="G35" s="202"/>
      <c r="H35" s="202"/>
      <c r="I35" s="203"/>
    </row>
    <row r="36" spans="1:9" x14ac:dyDescent="0.15">
      <c r="A36" t="s">
        <v>217</v>
      </c>
      <c r="B36" t="s">
        <v>218</v>
      </c>
    </row>
    <row r="37" spans="1:9" x14ac:dyDescent="0.15">
      <c r="A37" t="s">
        <v>219</v>
      </c>
      <c r="B37" t="s">
        <v>220</v>
      </c>
    </row>
    <row r="38" spans="1:9" x14ac:dyDescent="0.15">
      <c r="A38" t="s">
        <v>221</v>
      </c>
      <c r="B38" t="s">
        <v>222</v>
      </c>
    </row>
    <row r="39" spans="1:9" x14ac:dyDescent="0.15">
      <c r="A39" t="s">
        <v>223</v>
      </c>
      <c r="B39" t="s">
        <v>224</v>
      </c>
    </row>
    <row r="40" spans="1:9" x14ac:dyDescent="0.15">
      <c r="A40" t="s">
        <v>225</v>
      </c>
      <c r="B40" t="s">
        <v>226</v>
      </c>
    </row>
    <row r="41" spans="1:9" x14ac:dyDescent="0.15">
      <c r="A41" t="s">
        <v>227</v>
      </c>
      <c r="B41" t="s">
        <v>228</v>
      </c>
    </row>
    <row r="42" spans="1:9" x14ac:dyDescent="0.15">
      <c r="A42" t="s">
        <v>229</v>
      </c>
      <c r="B42" t="s">
        <v>230</v>
      </c>
    </row>
    <row r="43" spans="1:9" x14ac:dyDescent="0.15">
      <c r="A43" t="s">
        <v>231</v>
      </c>
      <c r="B43" t="s">
        <v>232</v>
      </c>
    </row>
    <row r="44" spans="1:9" x14ac:dyDescent="0.15">
      <c r="A44" t="s">
        <v>233</v>
      </c>
      <c r="B44" t="s">
        <v>234</v>
      </c>
    </row>
    <row r="45" spans="1:9" x14ac:dyDescent="0.15">
      <c r="A45" t="s">
        <v>235</v>
      </c>
      <c r="B45" t="s">
        <v>236</v>
      </c>
    </row>
    <row r="46" spans="1:9" x14ac:dyDescent="0.15">
      <c r="A46" t="s">
        <v>237</v>
      </c>
      <c r="B46" t="s">
        <v>238</v>
      </c>
    </row>
    <row r="47" spans="1:9" x14ac:dyDescent="0.15">
      <c r="A47" t="s">
        <v>239</v>
      </c>
      <c r="B47" t="s">
        <v>240</v>
      </c>
    </row>
    <row r="48" spans="1:9" x14ac:dyDescent="0.15">
      <c r="A48" t="s">
        <v>241</v>
      </c>
      <c r="B48" t="s">
        <v>242</v>
      </c>
    </row>
    <row r="49" spans="1:2" x14ac:dyDescent="0.15">
      <c r="A49" t="s">
        <v>243</v>
      </c>
      <c r="B49" t="s">
        <v>244</v>
      </c>
    </row>
    <row r="50" spans="1:2" x14ac:dyDescent="0.15">
      <c r="A50" t="s">
        <v>245</v>
      </c>
      <c r="B50" t="s">
        <v>246</v>
      </c>
    </row>
    <row r="51" spans="1:2" x14ac:dyDescent="0.15">
      <c r="A51" t="s">
        <v>247</v>
      </c>
      <c r="B51" t="s">
        <v>248</v>
      </c>
    </row>
    <row r="52" spans="1:2" x14ac:dyDescent="0.15">
      <c r="A52" t="s">
        <v>249</v>
      </c>
      <c r="B52" t="s">
        <v>250</v>
      </c>
    </row>
    <row r="53" spans="1:2" x14ac:dyDescent="0.15">
      <c r="A53" t="s">
        <v>251</v>
      </c>
      <c r="B53" t="s">
        <v>252</v>
      </c>
    </row>
    <row r="54" spans="1:2" x14ac:dyDescent="0.15">
      <c r="A54" t="s">
        <v>253</v>
      </c>
      <c r="B54" t="s">
        <v>254</v>
      </c>
    </row>
    <row r="55" spans="1:2" x14ac:dyDescent="0.15">
      <c r="A55" t="s">
        <v>255</v>
      </c>
      <c r="B55" t="s">
        <v>256</v>
      </c>
    </row>
    <row r="56" spans="1:2" x14ac:dyDescent="0.15">
      <c r="A56" t="s">
        <v>257</v>
      </c>
      <c r="B56" t="s">
        <v>258</v>
      </c>
    </row>
    <row r="57" spans="1:2" x14ac:dyDescent="0.15">
      <c r="A57" t="s">
        <v>259</v>
      </c>
      <c r="B57" t="s">
        <v>260</v>
      </c>
    </row>
    <row r="58" spans="1:2" x14ac:dyDescent="0.15">
      <c r="A58" t="s">
        <v>261</v>
      </c>
      <c r="B58" t="s">
        <v>262</v>
      </c>
    </row>
    <row r="59" spans="1:2" x14ac:dyDescent="0.15">
      <c r="A59" t="s">
        <v>263</v>
      </c>
      <c r="B59" t="s">
        <v>264</v>
      </c>
    </row>
    <row r="60" spans="1:2" x14ac:dyDescent="0.15">
      <c r="A60" t="s">
        <v>265</v>
      </c>
      <c r="B60" t="s">
        <v>266</v>
      </c>
    </row>
    <row r="61" spans="1:2" x14ac:dyDescent="0.15">
      <c r="A61" t="s">
        <v>267</v>
      </c>
      <c r="B61" t="s">
        <v>268</v>
      </c>
    </row>
    <row r="62" spans="1:2" x14ac:dyDescent="0.15">
      <c r="A62" t="s">
        <v>269</v>
      </c>
      <c r="B62" t="s">
        <v>270</v>
      </c>
    </row>
    <row r="63" spans="1:2" x14ac:dyDescent="0.15">
      <c r="A63" t="s">
        <v>271</v>
      </c>
      <c r="B63" t="s">
        <v>272</v>
      </c>
    </row>
    <row r="64" spans="1:2" x14ac:dyDescent="0.15">
      <c r="A64" t="s">
        <v>273</v>
      </c>
      <c r="B64" t="s">
        <v>274</v>
      </c>
    </row>
    <row r="65" spans="1:2" x14ac:dyDescent="0.15">
      <c r="A65" t="s">
        <v>275</v>
      </c>
      <c r="B65" t="s">
        <v>276</v>
      </c>
    </row>
    <row r="66" spans="1:2" x14ac:dyDescent="0.15">
      <c r="A66" t="s">
        <v>277</v>
      </c>
      <c r="B66" t="s">
        <v>278</v>
      </c>
    </row>
    <row r="67" spans="1:2" x14ac:dyDescent="0.15">
      <c r="A67" t="s">
        <v>279</v>
      </c>
      <c r="B67" t="s">
        <v>278</v>
      </c>
    </row>
    <row r="68" spans="1:2" x14ac:dyDescent="0.15">
      <c r="A68" t="s">
        <v>280</v>
      </c>
      <c r="B68" t="s">
        <v>278</v>
      </c>
    </row>
    <row r="69" spans="1:2" x14ac:dyDescent="0.15">
      <c r="A69" t="s">
        <v>281</v>
      </c>
      <c r="B69" t="s">
        <v>278</v>
      </c>
    </row>
    <row r="70" spans="1:2" x14ac:dyDescent="0.15">
      <c r="A70" t="s">
        <v>282</v>
      </c>
      <c r="B70" t="s">
        <v>278</v>
      </c>
    </row>
    <row r="71" spans="1:2" x14ac:dyDescent="0.15">
      <c r="A71" t="s">
        <v>283</v>
      </c>
      <c r="B71" t="s">
        <v>278</v>
      </c>
    </row>
    <row r="72" spans="1:2" x14ac:dyDescent="0.15">
      <c r="A72" t="s">
        <v>284</v>
      </c>
      <c r="B72" t="s">
        <v>278</v>
      </c>
    </row>
    <row r="73" spans="1:2" x14ac:dyDescent="0.15">
      <c r="A73" t="s">
        <v>285</v>
      </c>
      <c r="B73" t="s">
        <v>278</v>
      </c>
    </row>
    <row r="74" spans="1:2" x14ac:dyDescent="0.15">
      <c r="A74" t="s">
        <v>286</v>
      </c>
      <c r="B74" t="s">
        <v>278</v>
      </c>
    </row>
    <row r="75" spans="1:2" x14ac:dyDescent="0.15">
      <c r="A75" t="s">
        <v>287</v>
      </c>
      <c r="B75" t="s">
        <v>278</v>
      </c>
    </row>
    <row r="76" spans="1:2" x14ac:dyDescent="0.15">
      <c r="A76" t="s">
        <v>288</v>
      </c>
      <c r="B76" t="s">
        <v>278</v>
      </c>
    </row>
    <row r="77" spans="1:2" x14ac:dyDescent="0.15">
      <c r="A77" t="s">
        <v>289</v>
      </c>
      <c r="B77" t="s">
        <v>278</v>
      </c>
    </row>
    <row r="78" spans="1:2" x14ac:dyDescent="0.15">
      <c r="A78" t="s">
        <v>290</v>
      </c>
      <c r="B78" t="s">
        <v>278</v>
      </c>
    </row>
    <row r="79" spans="1:2" x14ac:dyDescent="0.15">
      <c r="A79" t="s">
        <v>291</v>
      </c>
      <c r="B79" t="s">
        <v>278</v>
      </c>
    </row>
    <row r="80" spans="1:2" x14ac:dyDescent="0.15">
      <c r="A80" t="s">
        <v>292</v>
      </c>
      <c r="B80" t="s">
        <v>278</v>
      </c>
    </row>
    <row r="81" spans="1:2" x14ac:dyDescent="0.15">
      <c r="A81" t="s">
        <v>293</v>
      </c>
      <c r="B81" t="s">
        <v>278</v>
      </c>
    </row>
    <row r="82" spans="1:2" x14ac:dyDescent="0.15">
      <c r="A82" t="s">
        <v>294</v>
      </c>
      <c r="B82" t="s">
        <v>278</v>
      </c>
    </row>
    <row r="83" spans="1:2" x14ac:dyDescent="0.15">
      <c r="A83" t="s">
        <v>295</v>
      </c>
      <c r="B83" t="s">
        <v>278</v>
      </c>
    </row>
    <row r="84" spans="1:2" x14ac:dyDescent="0.15">
      <c r="A84" t="s">
        <v>296</v>
      </c>
      <c r="B84" t="s">
        <v>278</v>
      </c>
    </row>
    <row r="85" spans="1:2" x14ac:dyDescent="0.15">
      <c r="A85" t="s">
        <v>297</v>
      </c>
      <c r="B85" t="s">
        <v>278</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津田 新二</cp:lastModifiedBy>
  <cp:lastPrinted>2021-01-26T08:15:56Z</cp:lastPrinted>
  <dcterms:created xsi:type="dcterms:W3CDTF">2020-12-15T03:35:39Z</dcterms:created>
  <dcterms:modified xsi:type="dcterms:W3CDTF">2021-01-26T08:16:35Z</dcterms:modified>
  <cp:category/>
</cp:coreProperties>
</file>