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ko2-jyun\公営企業経営室\水道・工水係\33 経営比較分析表\★R2作業（R元年度分）\03_工水\04 団体より分析表提出\分析表\01 都道府県\"/>
    </mc:Choice>
  </mc:AlternateContent>
  <workbookProtection workbookAlgorithmName="SHA-512" workbookHashValue="fO4mfdYtodLqt+tGPbfQP3ZlwCyWUCkUb2ipRSVNvTQ0e62nx5NAdrC1t32/Uwe7PDov3MgU603Dls4qXuzvRg==" workbookSaltValue="ECaRf9Iocc+Fk6pE0iSRKg==" workbookSpinCount="100000" lockStructure="1"/>
  <bookViews>
    <workbookView xWindow="0" yWindow="0" windowWidth="15360" windowHeight="764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<sst xmlns="http://schemas.openxmlformats.org/spreadsheetml/2006/main" count="262" uniqueCount="107">
  <si>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</si>
  <si>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</si>
  <si>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</si>
  <si>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</si>
  <si>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</si>
  <si>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</si>
  <si>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</si>
  <si>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</si>
  <si>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</si>
  <si>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</si>
  <si>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</si>
  <si>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</si>
  <si>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</si>
  <si>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</si>
  <si>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</si>
  <si>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</si>
  <si>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</si>
  <si>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</si>
  <si>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</si>
  <si>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</si>
  <si>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</si>
  <si>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</si>
  <si>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</si>
  <si>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</si>
  <si>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</si>
  <si>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</si>
  <si>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</si>
  <si>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</si>
  <si>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</si>
  <si>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</si>
  <si>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</si>
  <si>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</si>
  <si>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</si>
  <si>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</si>
  <si>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</si>
  <si>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</si>
  <si>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</si>
  <si>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</si>
  <si>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</si>
  <si>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</si>
  <si>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</si>
  <si>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</si>
  <si>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</si>
  <si>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</si>
  <si>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</si>
  <si>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</si>
  <si>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</si>
  <si>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</si>
  <si>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</si>
  <si>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</si>
  <si>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</si>
  <si>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</si>
  <si>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</si>
  <si>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</si>
  <si>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</si>
  <si>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</si>
  <si>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</si>
  <si>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</si>
  <si>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</si>
  <si>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</si>
  <si>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</si>
  <si>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</si>
  <si>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</si>
  <si>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</si>
  <si>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</si>
  <si>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</si>
  <si>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</si>
  <si>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</si>
  <si>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</si>
  <si>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</si>
  <si>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</si>
  <si>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</si>
  <si>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</si>
  <si>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</si>
  <si>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</si>
  <si>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</si>
  <si>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</si>
  <si>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</si>
  <si>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</si>
  <si>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</si>
  <si>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</si>
  <si>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</si>
  <si>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</si>
  <si>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</si>
  <si>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</si>
  <si>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</si>
  <si>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</si>
  <si>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</si>
  <si>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</si>
  <si>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</si>
  <si>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</si>
  <si>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</si>
  <si>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</si>
  <si>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</si>
  <si>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</si>
  <si>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</si>
  <si>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</si>
  <si>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</si>
  <si>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</si>
  <si>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</si>
  <si>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</si>
  <si>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</si>
  <si>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</si>
  <si>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</si>
  <si>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経営の健全性・効率性については，Ｈ２７からＲ３にかけて，給水料金改定を実施していることから，給水収益の増加が見込まれる。
　また，移行した万之瀬川施設においては，施設のダウンサイジング化や，施設の立地を活かした自然流下方式による配水等により，維持管理費の削減が図られている。
　今後とも，契約水量の維持・拡大に努め，給水収益の確保を図るとともに，未利用資産の処分や，経費の削減に努めることにより，経営の安定化・効率化に取り組む必要がある。</t>
    <rPh sb="1" eb="3">
      <t>ケイエイ</t>
    </rPh>
    <rPh sb="4" eb="7">
      <t>ケンゼンセイ</t>
    </rPh>
    <rPh sb="8" eb="11">
      <t>コウリツセイ</t>
    </rPh>
    <rPh sb="29" eb="31">
      <t>キュウスイ</t>
    </rPh>
    <rPh sb="31" eb="33">
      <t>リョウキン</t>
    </rPh>
    <rPh sb="33" eb="35">
      <t>カイテイ</t>
    </rPh>
    <rPh sb="36" eb="38">
      <t>ジッシ</t>
    </rPh>
    <rPh sb="47" eb="49">
      <t>キュウスイ</t>
    </rPh>
    <rPh sb="49" eb="51">
      <t>シュウエキ</t>
    </rPh>
    <rPh sb="52" eb="54">
      <t>ゾウカ</t>
    </rPh>
    <rPh sb="55" eb="57">
      <t>ミコ</t>
    </rPh>
    <rPh sb="66" eb="68">
      <t>イコウ</t>
    </rPh>
    <rPh sb="70" eb="71">
      <t>マン</t>
    </rPh>
    <rPh sb="71" eb="72">
      <t>ノ</t>
    </rPh>
    <rPh sb="72" eb="73">
      <t>セ</t>
    </rPh>
    <rPh sb="73" eb="74">
      <t>カワ</t>
    </rPh>
    <rPh sb="74" eb="76">
      <t>シセツ</t>
    </rPh>
    <rPh sb="82" eb="84">
      <t>シセツ</t>
    </rPh>
    <rPh sb="93" eb="94">
      <t>カ</t>
    </rPh>
    <rPh sb="96" eb="98">
      <t>シセツ</t>
    </rPh>
    <rPh sb="99" eb="101">
      <t>リッチ</t>
    </rPh>
    <rPh sb="102" eb="103">
      <t>イ</t>
    </rPh>
    <rPh sb="106" eb="109">
      <t>シゼンリュウ</t>
    </rPh>
    <rPh sb="174" eb="177">
      <t>ミリヨウ</t>
    </rPh>
    <rPh sb="177" eb="179">
      <t>シサン</t>
    </rPh>
    <rPh sb="180" eb="182">
      <t>ショブン</t>
    </rPh>
    <phoneticPr fontId="5"/>
  </si>
  <si>
    <t>　①経営収支比率は，Ｈ２９以降は100％を下回っており，令和元年度においては，万之瀬川施設への移行に伴う永田川施設の処分費用や減価償却費の増加により，経常収支比率は65.62％まで減少している。今後は，Ｈ２７から実施している料金改定や永田川施設処分費用の減少等により，100％以上に増加することが見込まれる。
　②累積欠損金比率については，大口契約による契約水量の増や料金改定による給水収益の増加に伴い改善している。
　③流動比率については100％を大きく上回っており，短期的な債務に対する支払い能力は十分である。
　④企業債残高対給水収益比率については，万之瀬川施設への移行に伴う施設等の整備資金を企業債で賄っているため企業債残高が増加しているが，給水収益の増加や企業債の元金償還により，今後は減少傾向が見込まれる。
　⑤料金回収率は，Ｈ２９以降は100％を下回っているが，料金改定に伴う供給単価の増加，及び永田川施設処分費用の減少等に伴う給水原価の減少により今後は比率が増加することが見込まれる。
　⑥給水原価については，永田川施設処分費用の計上により一時的に増加しているが，処分完了後は類似団体平均値程度に減少することが見込まれる。
　⑦⑧施設利用率及び契約率については，類似団体を下回る状況が続いていたが，万之瀬川施設への移行により，浄水・配水施設のダウンサイジング化が図られ大幅に改善した。</t>
    <rPh sb="2" eb="4">
      <t>ケイエイ</t>
    </rPh>
    <rPh sb="4" eb="6">
      <t>シュウシ</t>
    </rPh>
    <rPh sb="6" eb="8">
      <t>ヒリツ</t>
    </rPh>
    <rPh sb="13" eb="15">
      <t>イコウ</t>
    </rPh>
    <rPh sb="21" eb="23">
      <t>シタマワ</t>
    </rPh>
    <rPh sb="28" eb="30">
      <t>レイワ</t>
    </rPh>
    <rPh sb="30" eb="33">
      <t>ガンネンド</t>
    </rPh>
    <rPh sb="39" eb="40">
      <t>マン</t>
    </rPh>
    <rPh sb="40" eb="41">
      <t>ノ</t>
    </rPh>
    <rPh sb="41" eb="42">
      <t>セ</t>
    </rPh>
    <rPh sb="42" eb="43">
      <t>カワ</t>
    </rPh>
    <rPh sb="43" eb="45">
      <t>シセツ</t>
    </rPh>
    <rPh sb="47" eb="49">
      <t>イコウ</t>
    </rPh>
    <rPh sb="50" eb="51">
      <t>トモナ</t>
    </rPh>
    <rPh sb="52" eb="55">
      <t>ナガタガワ</t>
    </rPh>
    <rPh sb="55" eb="57">
      <t>シセツ</t>
    </rPh>
    <rPh sb="58" eb="60">
      <t>ショブン</t>
    </rPh>
    <rPh sb="60" eb="62">
      <t>ヒヨウ</t>
    </rPh>
    <rPh sb="63" eb="65">
      <t>ゲンカ</t>
    </rPh>
    <rPh sb="65" eb="68">
      <t>ショウキャクヒ</t>
    </rPh>
    <rPh sb="69" eb="71">
      <t>ゾウカ</t>
    </rPh>
    <rPh sb="75" eb="77">
      <t>ケイジョウ</t>
    </rPh>
    <rPh sb="77" eb="79">
      <t>シュウシ</t>
    </rPh>
    <rPh sb="79" eb="81">
      <t>ヒリツ</t>
    </rPh>
    <rPh sb="90" eb="92">
      <t>ゲンショウ</t>
    </rPh>
    <rPh sb="97" eb="99">
      <t>コンゴ</t>
    </rPh>
    <rPh sb="106" eb="108">
      <t>ジッシ</t>
    </rPh>
    <rPh sb="112" eb="114">
      <t>リョウキン</t>
    </rPh>
    <rPh sb="114" eb="116">
      <t>カイテイ</t>
    </rPh>
    <rPh sb="117" eb="120">
      <t>ナガタガワ</t>
    </rPh>
    <rPh sb="120" eb="122">
      <t>シセツ</t>
    </rPh>
    <rPh sb="138" eb="140">
      <t>イジョウ</t>
    </rPh>
    <rPh sb="157" eb="159">
      <t>ルイセキ</t>
    </rPh>
    <rPh sb="159" eb="162">
      <t>ケッソンキン</t>
    </rPh>
    <rPh sb="162" eb="164">
      <t>ヒリツ</t>
    </rPh>
    <rPh sb="172" eb="174">
      <t>ケイヤク</t>
    </rPh>
    <rPh sb="177" eb="179">
      <t>ケイヤク</t>
    </rPh>
    <rPh sb="179" eb="181">
      <t>スイリョウ</t>
    </rPh>
    <rPh sb="182" eb="183">
      <t>ゾウ</t>
    </rPh>
    <rPh sb="184" eb="186">
      <t>リョウキン</t>
    </rPh>
    <rPh sb="186" eb="188">
      <t>カイテイ</t>
    </rPh>
    <rPh sb="191" eb="193">
      <t>キュウスイ</t>
    </rPh>
    <rPh sb="193" eb="195">
      <t>シュウエキ</t>
    </rPh>
    <rPh sb="196" eb="198">
      <t>ゾウカ</t>
    </rPh>
    <rPh sb="199" eb="200">
      <t>トモナ</t>
    </rPh>
    <rPh sb="201" eb="203">
      <t>カイゼン</t>
    </rPh>
    <rPh sb="211" eb="213">
      <t>リュウドウ</t>
    </rPh>
    <rPh sb="213" eb="215">
      <t>ヒリツ</t>
    </rPh>
    <rPh sb="225" eb="226">
      <t>オオ</t>
    </rPh>
    <rPh sb="228" eb="230">
      <t>ウワマワ</t>
    </rPh>
    <rPh sb="235" eb="238">
      <t>タンキテキ</t>
    </rPh>
    <rPh sb="239" eb="241">
      <t>サイム</t>
    </rPh>
    <rPh sb="242" eb="243">
      <t>タイ</t>
    </rPh>
    <rPh sb="245" eb="247">
      <t>シハラ</t>
    </rPh>
    <rPh sb="248" eb="250">
      <t>ノウリョク</t>
    </rPh>
    <rPh sb="251" eb="253">
      <t>ジュウブン</t>
    </rPh>
    <rPh sb="260" eb="263">
      <t>キギョウサイ</t>
    </rPh>
    <rPh sb="263" eb="265">
      <t>ザンダカ</t>
    </rPh>
    <rPh sb="265" eb="266">
      <t>タイ</t>
    </rPh>
    <rPh sb="266" eb="268">
      <t>キュウスイ</t>
    </rPh>
    <rPh sb="268" eb="270">
      <t>シュウエキ</t>
    </rPh>
    <rPh sb="270" eb="272">
      <t>ヒリツ</t>
    </rPh>
    <rPh sb="278" eb="279">
      <t>マン</t>
    </rPh>
    <rPh sb="279" eb="280">
      <t>ノ</t>
    </rPh>
    <rPh sb="280" eb="281">
      <t>セ</t>
    </rPh>
    <rPh sb="281" eb="282">
      <t>カワ</t>
    </rPh>
    <rPh sb="282" eb="284">
      <t>シセツ</t>
    </rPh>
    <rPh sb="286" eb="288">
      <t>イコウ</t>
    </rPh>
    <rPh sb="289" eb="290">
      <t>トモナ</t>
    </rPh>
    <rPh sb="291" eb="293">
      <t>シセツ</t>
    </rPh>
    <rPh sb="293" eb="294">
      <t>トウ</t>
    </rPh>
    <rPh sb="295" eb="297">
      <t>セイビ</t>
    </rPh>
    <rPh sb="297" eb="299">
      <t>シキン</t>
    </rPh>
    <rPh sb="300" eb="303">
      <t>キギョウサイ</t>
    </rPh>
    <rPh sb="304" eb="305">
      <t>マカナ</t>
    </rPh>
    <rPh sb="311" eb="314">
      <t>キギョウサイ</t>
    </rPh>
    <rPh sb="314" eb="316">
      <t>ザンダカ</t>
    </rPh>
    <rPh sb="317" eb="319">
      <t>ゾウカ</t>
    </rPh>
    <rPh sb="325" eb="327">
      <t>キュウスイ</t>
    </rPh>
    <rPh sb="327" eb="329">
      <t>シュウエキ</t>
    </rPh>
    <rPh sb="330" eb="332">
      <t>ゾウカ</t>
    </rPh>
    <rPh sb="333" eb="336">
      <t>キギョウサイ</t>
    </rPh>
    <rPh sb="337" eb="339">
      <t>ガンキン</t>
    </rPh>
    <rPh sb="339" eb="341">
      <t>ショウカン</t>
    </rPh>
    <rPh sb="345" eb="347">
      <t>コンゴ</t>
    </rPh>
    <rPh sb="348" eb="350">
      <t>ゲンショウ</t>
    </rPh>
    <rPh sb="350" eb="352">
      <t>ケイコウ</t>
    </rPh>
    <rPh sb="353" eb="355">
      <t>ミコ</t>
    </rPh>
    <rPh sb="362" eb="364">
      <t>リョウキン</t>
    </rPh>
    <rPh sb="364" eb="367">
      <t>カイシュウリツ</t>
    </rPh>
    <rPh sb="372" eb="374">
      <t>イコウ</t>
    </rPh>
    <rPh sb="380" eb="382">
      <t>シタマワ</t>
    </rPh>
    <rPh sb="388" eb="390">
      <t>リョウキン</t>
    </rPh>
    <rPh sb="390" eb="392">
      <t>カイテイ</t>
    </rPh>
    <rPh sb="393" eb="394">
      <t>トモナ</t>
    </rPh>
    <rPh sb="395" eb="397">
      <t>キョウキュウ</t>
    </rPh>
    <rPh sb="397" eb="399">
      <t>タンカ</t>
    </rPh>
    <rPh sb="400" eb="402">
      <t>ゾウカ</t>
    </rPh>
    <rPh sb="403" eb="404">
      <t>オヨ</t>
    </rPh>
    <rPh sb="405" eb="408">
      <t>ナガタガワ</t>
    </rPh>
    <rPh sb="408" eb="410">
      <t>シセツ</t>
    </rPh>
    <rPh sb="410" eb="412">
      <t>ショブン</t>
    </rPh>
    <rPh sb="412" eb="414">
      <t>ヒヨウ</t>
    </rPh>
    <rPh sb="415" eb="417">
      <t>ゲンショウ</t>
    </rPh>
    <rPh sb="417" eb="418">
      <t>トウ</t>
    </rPh>
    <rPh sb="419" eb="420">
      <t>トモナ</t>
    </rPh>
    <rPh sb="421" eb="423">
      <t>キュウスイ</t>
    </rPh>
    <rPh sb="423" eb="425">
      <t>ゲンカ</t>
    </rPh>
    <rPh sb="426" eb="428">
      <t>ゲンショウ</t>
    </rPh>
    <rPh sb="431" eb="433">
      <t>コンゴ</t>
    </rPh>
    <rPh sb="434" eb="436">
      <t>ヒリツ</t>
    </rPh>
    <rPh sb="437" eb="439">
      <t>ゾウカ</t>
    </rPh>
    <rPh sb="444" eb="446">
      <t>ミコ</t>
    </rPh>
    <rPh sb="453" eb="455">
      <t>キュウスイ</t>
    </rPh>
    <rPh sb="455" eb="457">
      <t>ゲンカ</t>
    </rPh>
    <rPh sb="463" eb="466">
      <t>ナガタガワ</t>
    </rPh>
    <rPh sb="466" eb="468">
      <t>シセツ</t>
    </rPh>
    <rPh sb="468" eb="470">
      <t>ショブン</t>
    </rPh>
    <rPh sb="470" eb="472">
      <t>ヒヨウ</t>
    </rPh>
    <rPh sb="473" eb="475">
      <t>ケイジョウ</t>
    </rPh>
    <rPh sb="478" eb="481">
      <t>イチジテキ</t>
    </rPh>
    <rPh sb="482" eb="484">
      <t>ゾウカ</t>
    </rPh>
    <rPh sb="490" eb="492">
      <t>ショブン</t>
    </rPh>
    <rPh sb="492" eb="495">
      <t>カンリョウゴ</t>
    </rPh>
    <rPh sb="496" eb="498">
      <t>ルイジ</t>
    </rPh>
    <rPh sb="498" eb="500">
      <t>ダンタイ</t>
    </rPh>
    <rPh sb="500" eb="503">
      <t>ヘイキンチ</t>
    </rPh>
    <rPh sb="503" eb="505">
      <t>テイド</t>
    </rPh>
    <rPh sb="506" eb="508">
      <t>ゲンショウ</t>
    </rPh>
    <rPh sb="513" eb="515">
      <t>ミコ</t>
    </rPh>
    <rPh sb="523" eb="525">
      <t>シセツ</t>
    </rPh>
    <rPh sb="525" eb="528">
      <t>リヨウリツ</t>
    </rPh>
    <rPh sb="528" eb="529">
      <t>オヨ</t>
    </rPh>
    <rPh sb="530" eb="533">
      <t>ケイヤクリツ</t>
    </rPh>
    <rPh sb="539" eb="541">
      <t>ルイジ</t>
    </rPh>
    <rPh sb="541" eb="543">
      <t>ダンタイ</t>
    </rPh>
    <rPh sb="544" eb="546">
      <t>シタマワ</t>
    </rPh>
    <rPh sb="547" eb="549">
      <t>ジョウキョウ</t>
    </rPh>
    <rPh sb="550" eb="551">
      <t>ツズ</t>
    </rPh>
    <rPh sb="557" eb="558">
      <t>マン</t>
    </rPh>
    <rPh sb="558" eb="559">
      <t>ノ</t>
    </rPh>
    <rPh sb="559" eb="560">
      <t>セ</t>
    </rPh>
    <rPh sb="560" eb="561">
      <t>カワ</t>
    </rPh>
    <rPh sb="561" eb="563">
      <t>シセツ</t>
    </rPh>
    <rPh sb="565" eb="567">
      <t>イコウ</t>
    </rPh>
    <rPh sb="571" eb="573">
      <t>ジョウスイ</t>
    </rPh>
    <rPh sb="574" eb="576">
      <t>ハイスイ</t>
    </rPh>
    <rPh sb="576" eb="578">
      <t>シセツ</t>
    </rPh>
    <rPh sb="587" eb="588">
      <t>カ</t>
    </rPh>
    <rPh sb="589" eb="590">
      <t>ハカ</t>
    </rPh>
    <rPh sb="592" eb="594">
      <t>オオハバ</t>
    </rPh>
    <rPh sb="595" eb="597">
      <t>カイゼン</t>
    </rPh>
    <phoneticPr fontId="5"/>
  </si>
  <si>
    <t>　①有形固定資産減価償却率については，万之瀬川施設への移行に伴い固定資産の更新が図られたことで減少し，類似団体平均値を下回っている。また，旧永田川施設をＲ２に売却処分したことから，翌年度以降は更なる改善が見込まれる。
　③管路経年比率については，万之瀬川施設に移行したことにより，新施設の導水管等の資産が計上されたことにより減少した。
　④管路更新率については，「工業用水道施設更新・耐震・アセットマネジメント指針」の施設更新指針により診断を実施したところ「健全」との評価がなされたところであるが，今後，中長期的な計画を立て，更新を実施していく必要がある。</t>
    <rPh sb="2" eb="4">
      <t>ユウケイ</t>
    </rPh>
    <rPh sb="4" eb="8">
      <t>コテイシサン</t>
    </rPh>
    <rPh sb="8" eb="10">
      <t>ゲンカ</t>
    </rPh>
    <rPh sb="10" eb="13">
      <t>ショウキャクリツ</t>
    </rPh>
    <rPh sb="19" eb="20">
      <t>マン</t>
    </rPh>
    <rPh sb="20" eb="21">
      <t>ノ</t>
    </rPh>
    <rPh sb="21" eb="22">
      <t>セ</t>
    </rPh>
    <rPh sb="22" eb="23">
      <t>カワ</t>
    </rPh>
    <rPh sb="23" eb="25">
      <t>シセツ</t>
    </rPh>
    <rPh sb="27" eb="29">
      <t>イコウ</t>
    </rPh>
    <rPh sb="30" eb="31">
      <t>トモナ</t>
    </rPh>
    <rPh sb="32" eb="36">
      <t>コテイシサン</t>
    </rPh>
    <rPh sb="37" eb="39">
      <t>コウシン</t>
    </rPh>
    <rPh sb="40" eb="41">
      <t>ハカ</t>
    </rPh>
    <rPh sb="47" eb="49">
      <t>ゲンショウ</t>
    </rPh>
    <rPh sb="51" eb="53">
      <t>ルイジ</t>
    </rPh>
    <rPh sb="53" eb="55">
      <t>ダンタイ</t>
    </rPh>
    <rPh sb="55" eb="57">
      <t>ヘイキン</t>
    </rPh>
    <rPh sb="57" eb="58">
      <t>チ</t>
    </rPh>
    <rPh sb="59" eb="61">
      <t>シタマワ</t>
    </rPh>
    <rPh sb="69" eb="70">
      <t>キュウ</t>
    </rPh>
    <rPh sb="70" eb="73">
      <t>ナガタガワ</t>
    </rPh>
    <rPh sb="73" eb="75">
      <t>シセツ</t>
    </rPh>
    <rPh sb="79" eb="81">
      <t>バイキャク</t>
    </rPh>
    <rPh sb="81" eb="83">
      <t>ショブン</t>
    </rPh>
    <rPh sb="102" eb="104">
      <t>ミコ</t>
    </rPh>
    <rPh sb="111" eb="113">
      <t>カンロ</t>
    </rPh>
    <rPh sb="113" eb="115">
      <t>ケイネン</t>
    </rPh>
    <rPh sb="115" eb="117">
      <t>ヒリツ</t>
    </rPh>
    <rPh sb="123" eb="124">
      <t>マン</t>
    </rPh>
    <rPh sb="124" eb="125">
      <t>ノ</t>
    </rPh>
    <rPh sb="125" eb="126">
      <t>セ</t>
    </rPh>
    <rPh sb="126" eb="127">
      <t>カワ</t>
    </rPh>
    <rPh sb="127" eb="129">
      <t>シセツ</t>
    </rPh>
    <rPh sb="130" eb="132">
      <t>イコウ</t>
    </rPh>
    <rPh sb="140" eb="143">
      <t>シンシセツ</t>
    </rPh>
    <rPh sb="144" eb="147">
      <t>ドウスイカン</t>
    </rPh>
    <rPh sb="147" eb="148">
      <t>トウ</t>
    </rPh>
    <rPh sb="149" eb="151">
      <t>シサン</t>
    </rPh>
    <rPh sb="152" eb="154">
      <t>ケイジョウ</t>
    </rPh>
    <rPh sb="162" eb="164">
      <t>ゲンショウ</t>
    </rPh>
    <rPh sb="170" eb="172">
      <t>カンロ</t>
    </rPh>
    <rPh sb="172" eb="174">
      <t>コウシン</t>
    </rPh>
    <rPh sb="174" eb="175">
      <t>リツ</t>
    </rPh>
    <rPh sb="182" eb="185">
      <t>コウギョウヨウ</t>
    </rPh>
    <rPh sb="185" eb="187">
      <t>スイドウ</t>
    </rPh>
    <rPh sb="187" eb="189">
      <t>シセツ</t>
    </rPh>
    <rPh sb="189" eb="191">
      <t>コウシン</t>
    </rPh>
    <rPh sb="192" eb="194">
      <t>タイシン</t>
    </rPh>
    <rPh sb="205" eb="207">
      <t>シシン</t>
    </rPh>
    <rPh sb="209" eb="211">
      <t>シセツ</t>
    </rPh>
    <rPh sb="211" eb="213">
      <t>コウシン</t>
    </rPh>
    <rPh sb="213" eb="215">
      <t>シシン</t>
    </rPh>
    <rPh sb="218" eb="220">
      <t>シンダン</t>
    </rPh>
    <rPh sb="221" eb="223">
      <t>ジッシ</t>
    </rPh>
    <rPh sb="229" eb="231">
      <t>ケンゼン</t>
    </rPh>
    <rPh sb="234" eb="236">
      <t>ヒョウカ</t>
    </rPh>
    <rPh sb="249" eb="251">
      <t>コンゴ</t>
    </rPh>
    <rPh sb="252" eb="256">
      <t>チュウチョウキテキ</t>
    </rPh>
    <rPh sb="257" eb="259">
      <t>ケイカク</t>
    </rPh>
    <rPh sb="260" eb="261">
      <t>タ</t>
    </rPh>
    <rPh sb="263" eb="265">
      <t>コウシン</t>
    </rPh>
    <rPh sb="266" eb="268">
      <t>ジッシ</t>
    </rPh>
    <rPh sb="272" eb="2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</si>
</sst>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79.27</c:v>
                </c:pt>
                <c:pt idx="1">
                  <c:v>80.75</c:v>
                </c:pt>
                <c:pt idx="2">
                  <c:v>82.61</c:v>
                </c:pt>
                <c:pt idx="3">
                  <c:v>47.48</c:v>
                </c:pt>
                <c:pt idx="4">
                  <c:v>48.06</c:v>
                </c:pt>
              </c:numCache>
            </c:numRef>
          </c:val>
          <c:extLst>
            <c:ext xmlns:c16="http://schemas.microsoft.com/office/drawing/2014/chart" uri="{C3380CC4-5D6E-409C-BE32-E72D297353CC}">
              <c16:uniqueId val="{00000000-4D3A-4AC8-9368-08F2BA9727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4D3A-4AC8-9368-08F2BA9727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25.05</c:v>
                </c:pt>
                <c:pt idx="1">
                  <c:v>25.05</c:v>
                </c:pt>
                <c:pt idx="2">
                  <c:v>25.05</c:v>
                </c:pt>
                <c:pt idx="3">
                  <c:v>25.05</c:v>
                </c:pt>
                <c:pt idx="4">
                  <c:v>11.36</c:v>
                </c:pt>
              </c:numCache>
            </c:numRef>
          </c:val>
          <c:extLst>
            <c:ext xmlns:c16="http://schemas.microsoft.com/office/drawing/2014/chart" uri="{C3380CC4-5D6E-409C-BE32-E72D297353CC}">
              <c16:uniqueId val="{00000000-15A2-4482-B60E-E59DD2BBE2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15A2-4482-B60E-E59DD2BBE2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3C-40E7-B9AA-8121A39C6E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7B3C-40E7-B9AA-8121A39C6E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264.77999999999997</c:v>
                </c:pt>
                <c:pt idx="1">
                  <c:v>222.94</c:v>
                </c:pt>
                <c:pt idx="2">
                  <c:v>403.28</c:v>
                </c:pt>
                <c:pt idx="3">
                  <c:v>335.22</c:v>
                </c:pt>
                <c:pt idx="4">
                  <c:v>565.17999999999995</c:v>
                </c:pt>
              </c:numCache>
            </c:numRef>
          </c:val>
          <c:extLst>
            <c:ext xmlns:c16="http://schemas.microsoft.com/office/drawing/2014/chart" uri="{C3380CC4-5D6E-409C-BE32-E72D297353CC}">
              <c16:uniqueId val="{00000000-C7DD-4C4C-82D9-E2C2736920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C7DD-4C4C-82D9-E2C2736920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497.66</c:v>
                </c:pt>
                <c:pt idx="1">
                  <c:v>677.78</c:v>
                </c:pt>
                <c:pt idx="2">
                  <c:v>1522.46</c:v>
                </c:pt>
                <c:pt idx="3">
                  <c:v>1583.77</c:v>
                </c:pt>
                <c:pt idx="4">
                  <c:v>1297.1500000000001</c:v>
                </c:pt>
              </c:numCache>
            </c:numRef>
          </c:val>
          <c:extLst>
            <c:ext xmlns:c16="http://schemas.microsoft.com/office/drawing/2014/chart" uri="{C3380CC4-5D6E-409C-BE32-E72D297353CC}">
              <c16:uniqueId val="{00000000-1C77-432C-98C3-F61E54AFA2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1C77-432C-98C3-F61E54AFA2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113.21</c:v>
                </c:pt>
                <c:pt idx="1">
                  <c:v>111.33</c:v>
                </c:pt>
                <c:pt idx="2">
                  <c:v>91.95</c:v>
                </c:pt>
                <c:pt idx="3">
                  <c:v>83.85</c:v>
                </c:pt>
                <c:pt idx="4">
                  <c:v>56.82</c:v>
                </c:pt>
              </c:numCache>
            </c:numRef>
          </c:val>
          <c:extLst>
            <c:ext xmlns:c16="http://schemas.microsoft.com/office/drawing/2014/chart" uri="{C3380CC4-5D6E-409C-BE32-E72D297353CC}">
              <c16:uniqueId val="{00000000-A516-459C-B0E8-9714D3EB63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A516-459C-B0E8-9714D3EB63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28.35</c:v>
                </c:pt>
                <c:pt idx="1">
                  <c:v>28.83</c:v>
                </c:pt>
                <c:pt idx="2">
                  <c:v>34.94</c:v>
                </c:pt>
                <c:pt idx="3">
                  <c:v>36.869999999999997</c:v>
                </c:pt>
                <c:pt idx="4">
                  <c:v>63.67</c:v>
                </c:pt>
              </c:numCache>
            </c:numRef>
          </c:val>
          <c:extLst>
            <c:ext xmlns:c16="http://schemas.microsoft.com/office/drawing/2014/chart" uri="{C3380CC4-5D6E-409C-BE32-E72D297353CC}">
              <c16:uniqueId val="{00000000-10C2-4B5A-98B5-7656DF4914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10C2-4B5A-98B5-7656DF4914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37.299999999999997</c:v>
                </c:pt>
                <c:pt idx="1">
                  <c:v>36.909999999999997</c:v>
                </c:pt>
                <c:pt idx="2">
                  <c:v>37.96</c:v>
                </c:pt>
                <c:pt idx="3">
                  <c:v>43.82</c:v>
                </c:pt>
                <c:pt idx="4">
                  <c:v>71.900000000000006</c:v>
                </c:pt>
              </c:numCache>
            </c:numRef>
          </c:val>
          <c:extLst>
            <c:ext xmlns:c16="http://schemas.microsoft.com/office/drawing/2014/chart" uri="{C3380CC4-5D6E-409C-BE32-E72D297353CC}">
              <c16:uniqueId val="{00000000-F18D-4784-BCFA-95EE4938CC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F18D-4784-BCFA-95EE4938CC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48.02</c:v>
                </c:pt>
                <c:pt idx="1">
                  <c:v>47.63</c:v>
                </c:pt>
                <c:pt idx="2">
                  <c:v>48.23</c:v>
                </c:pt>
                <c:pt idx="3">
                  <c:v>57.58</c:v>
                </c:pt>
                <c:pt idx="4">
                  <c:v>98.56</c:v>
                </c:pt>
              </c:numCache>
            </c:numRef>
          </c:val>
          <c:extLst>
            <c:ext xmlns:c16="http://schemas.microsoft.com/office/drawing/2014/chart" uri="{C3380CC4-5D6E-409C-BE32-E72D297353CC}">
              <c16:uniqueId val="{00000000-55A9-47D5-8139-A0D7BCB986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55A9-47D5-8139-A0D7BCB986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255.57</c:v>
                </c:pt>
                <c:pt idx="1">
                  <c:v>247.92</c:v>
                </c:pt>
                <c:pt idx="2">
                  <c:v>253.02</c:v>
                </c:pt>
                <c:pt idx="3">
                  <c:v>220.5</c:v>
                </c:pt>
                <c:pt idx="4">
                  <c:v>190.46</c:v>
                </c:pt>
              </c:numCache>
            </c:numRef>
          </c:val>
          <c:extLst>
            <c:ext xmlns:c16="http://schemas.microsoft.com/office/drawing/2014/chart" uri="{C3380CC4-5D6E-409C-BE32-E72D297353CC}">
              <c16:uniqueId val="{00000000-B3AE-4621-8313-838A672D7B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B3AE-4621-8313-838A672D7B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114.87</c:v>
                </c:pt>
                <c:pt idx="1">
                  <c:v>111.31</c:v>
                </c:pt>
                <c:pt idx="2">
                  <c:v>92.2</c:v>
                </c:pt>
                <c:pt idx="3">
                  <c:v>99.16</c:v>
                </c:pt>
                <c:pt idx="4">
                  <c:v>65.62</c:v>
                </c:pt>
              </c:numCache>
            </c:numRef>
          </c:val>
          <c:extLst>
            <c:ext xmlns:c16="http://schemas.microsoft.com/office/drawing/2014/chart" uri="{C3380CC4-5D6E-409C-BE32-E72D297353CC}">
              <c16:uniqueId val="{00000000-D750-4EF6-95EB-56E748161D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D750-4EF6-95EB-56E748161D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7" zoomScale="55" zoomScaleNormal="5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鹿児島県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18600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13374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51.9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18332</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105</v>
      </c>
      <c r="SN16" s="160"/>
      <c r="SO16" s="160"/>
      <c r="SP16" s="160"/>
      <c r="SQ16" s="160"/>
      <c r="SR16" s="160"/>
      <c r="SS16" s="160"/>
      <c r="ST16" s="160"/>
      <c r="SU16" s="160"/>
      <c r="SV16" s="160"/>
      <c r="SW16" s="160"/>
      <c r="SX16" s="160"/>
      <c r="SY16" s="160"/>
      <c r="SZ16" s="160"/>
      <c r="TA16" s="161"/>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114.87</v>
      </c>
      <c r="Y32" s="107"/>
      <c r="Z32" s="107"/>
      <c r="AA32" s="107"/>
      <c r="AB32" s="107"/>
      <c r="AC32" s="107"/>
      <c r="AD32" s="107"/>
      <c r="AE32" s="107"/>
      <c r="AF32" s="107"/>
      <c r="AG32" s="107"/>
      <c r="AH32" s="107"/>
      <c r="AI32" s="107"/>
      <c r="AJ32" s="107"/>
      <c r="AK32" s="107"/>
      <c r="AL32" s="107"/>
      <c r="AM32" s="107"/>
      <c r="AN32" s="107"/>
      <c r="AO32" s="107"/>
      <c r="AP32" s="107"/>
      <c r="AQ32" s="108"/>
      <c r="AR32" s="106">
        <f>データ!U6</f>
        <v>111.31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92.2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99.16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65.62</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255.57</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247.92</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253.02</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220.5</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190.46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264.77999999999997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222.94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403.28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335.22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565.17999999999995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497.66</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677.78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1522.46</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1583.77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1297.1500000000001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113.21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111.33</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91.95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83.85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56.82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28.35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28.83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34.94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36.869999999999997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63.67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37.299999999999997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36.909999999999997</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37.96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43.82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71.900000000000006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48.02</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47.63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48.23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57.58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98.56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2">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79.27</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80.75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82.61</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47.48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48.06</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25.05</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25.05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25.05</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25.05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11.36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49.38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51.15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52.15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52.21</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54.51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14.92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20.8</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29.43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32.03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36.58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2.36</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0.36</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5k8CQLACj/CjHE7Y9tzxKmnX1unQBaLSwsgEhM3CYHdB2XaNNhDX+wKKnKroiVJT+ihDezLOinlhnQ5iXLBtg==" saltValue="hEUhwfZ8S3YGkX9xGc9bN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114.87</v>
      </c>
      <c r="U6" s="52">
        <f>U7</f>
        <v>111.31</v>
      </c>
      <c r="V6" s="52">
        <f>V7</f>
        <v>92.2</v>
      </c>
      <c r="W6" s="52">
        <f>W7</f>
        <v>99.16</v>
      </c>
      <c r="X6" s="52">
        <f t="shared" si="3"/>
        <v>65.62</v>
      </c>
      <c r="Y6" s="52">
        <f t="shared" si="3"/>
        <v>108.74</v>
      </c>
      <c r="Z6" s="52">
        <f t="shared" si="3"/>
        <v>109.99</v>
      </c>
      <c r="AA6" s="52">
        <f t="shared" si="3"/>
        <v>109.1</v>
      </c>
      <c r="AB6" s="52">
        <f t="shared" si="3"/>
        <v>108.18</v>
      </c>
      <c r="AC6" s="52">
        <f t="shared" si="3"/>
        <v>114.99</v>
      </c>
      <c r="AD6" s="50" t="str">
        <f>IF(AD7="-","【-】","【"&amp;SUBSTITUTE(TEXT(AD7,"#,##0.00"),"-","△")&amp;"】")</f>
        <v>【119.03】</v>
      </c>
      <c r="AE6" s="52">
        <f t="shared" si="3"/>
        <v>255.57</v>
      </c>
      <c r="AF6" s="52">
        <f>AF7</f>
        <v>247.92</v>
      </c>
      <c r="AG6" s="52">
        <f>AG7</f>
        <v>253.02</v>
      </c>
      <c r="AH6" s="52">
        <f>AH7</f>
        <v>220.5</v>
      </c>
      <c r="AI6" s="52">
        <f t="shared" si="3"/>
        <v>190.46</v>
      </c>
      <c r="AJ6" s="52">
        <f t="shared" si="3"/>
        <v>86.84</v>
      </c>
      <c r="AK6" s="52">
        <f t="shared" si="3"/>
        <v>83.56</v>
      </c>
      <c r="AL6" s="52">
        <f t="shared" si="3"/>
        <v>82.78</v>
      </c>
      <c r="AM6" s="52">
        <f t="shared" si="3"/>
        <v>79.27</v>
      </c>
      <c r="AN6" s="52">
        <f t="shared" si="3"/>
        <v>75.56</v>
      </c>
      <c r="AO6" s="50" t="str">
        <f>IF(AO7="-","【-】","【"&amp;SUBSTITUTE(TEXT(AO7,"#,##0.00"),"-","△")&amp;"】")</f>
        <v>【25.49】</v>
      </c>
      <c r="AP6" s="52">
        <f t="shared" si="3"/>
        <v>264.77999999999997</v>
      </c>
      <c r="AQ6" s="52">
        <f>AQ7</f>
        <v>222.94</v>
      </c>
      <c r="AR6" s="52">
        <f>AR7</f>
        <v>403.28</v>
      </c>
      <c r="AS6" s="52">
        <f>AS7</f>
        <v>335.22</v>
      </c>
      <c r="AT6" s="52">
        <f t="shared" si="3"/>
        <v>565.17999999999995</v>
      </c>
      <c r="AU6" s="52">
        <f t="shared" si="3"/>
        <v>619</v>
      </c>
      <c r="AV6" s="52">
        <f t="shared" si="3"/>
        <v>688.41</v>
      </c>
      <c r="AW6" s="52">
        <f t="shared" si="3"/>
        <v>649.91999999999996</v>
      </c>
      <c r="AX6" s="52">
        <f t="shared" si="3"/>
        <v>680.22</v>
      </c>
      <c r="AY6" s="52">
        <f t="shared" si="3"/>
        <v>786.06</v>
      </c>
      <c r="AZ6" s="50" t="str">
        <f>IF(AZ7="-","【-】","【"&amp;SUBSTITUTE(TEXT(AZ7,"#,##0.00"),"-","△")&amp;"】")</f>
        <v>【420.52】</v>
      </c>
      <c r="BA6" s="52">
        <f t="shared" si="3"/>
        <v>497.66</v>
      </c>
      <c r="BB6" s="52">
        <f>BB7</f>
        <v>677.78</v>
      </c>
      <c r="BC6" s="52">
        <f>BC7</f>
        <v>1522.46</v>
      </c>
      <c r="BD6" s="52">
        <f>BD7</f>
        <v>1583.77</v>
      </c>
      <c r="BE6" s="52">
        <f t="shared" si="3"/>
        <v>1297.1500000000001</v>
      </c>
      <c r="BF6" s="52">
        <f t="shared" si="3"/>
        <v>552.4</v>
      </c>
      <c r="BG6" s="52">
        <f t="shared" si="3"/>
        <v>505.25</v>
      </c>
      <c r="BH6" s="52">
        <f t="shared" si="3"/>
        <v>531.53</v>
      </c>
      <c r="BI6" s="52">
        <f t="shared" si="3"/>
        <v>504.73</v>
      </c>
      <c r="BJ6" s="52">
        <f t="shared" si="3"/>
        <v>450.91</v>
      </c>
      <c r="BK6" s="50" t="str">
        <f>IF(BK7="-","【-】","【"&amp;SUBSTITUTE(TEXT(BK7,"#,##0.00"),"-","△")&amp;"】")</f>
        <v>【238.81】</v>
      </c>
      <c r="BL6" s="52">
        <f t="shared" si="3"/>
        <v>113.21</v>
      </c>
      <c r="BM6" s="52">
        <f>BM7</f>
        <v>111.33</v>
      </c>
      <c r="BN6" s="52">
        <f>BN7</f>
        <v>91.95</v>
      </c>
      <c r="BO6" s="52">
        <f>BO7</f>
        <v>83.85</v>
      </c>
      <c r="BP6" s="52">
        <f t="shared" si="3"/>
        <v>56.82</v>
      </c>
      <c r="BQ6" s="52">
        <f t="shared" si="3"/>
        <v>90.99</v>
      </c>
      <c r="BR6" s="52">
        <f t="shared" si="3"/>
        <v>93.58</v>
      </c>
      <c r="BS6" s="52">
        <f t="shared" si="3"/>
        <v>93.31</v>
      </c>
      <c r="BT6" s="52">
        <f t="shared" si="3"/>
        <v>92.2</v>
      </c>
      <c r="BU6" s="52">
        <f t="shared" si="3"/>
        <v>103.39</v>
      </c>
      <c r="BV6" s="50" t="str">
        <f>IF(BV7="-","【-】","【"&amp;SUBSTITUTE(TEXT(BV7,"#,##0.00"),"-","△")&amp;"】")</f>
        <v>【115.00】</v>
      </c>
      <c r="BW6" s="52">
        <f t="shared" si="3"/>
        <v>28.35</v>
      </c>
      <c r="BX6" s="52">
        <f>BX7</f>
        <v>28.83</v>
      </c>
      <c r="BY6" s="52">
        <f>BY7</f>
        <v>34.94</v>
      </c>
      <c r="BZ6" s="52">
        <f>BZ7</f>
        <v>36.869999999999997</v>
      </c>
      <c r="CA6" s="52">
        <f t="shared" si="3"/>
        <v>63.67</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37.299999999999997</v>
      </c>
      <c r="CI6" s="52">
        <f>CI7</f>
        <v>36.909999999999997</v>
      </c>
      <c r="CJ6" s="52">
        <f>CJ7</f>
        <v>37.96</v>
      </c>
      <c r="CK6" s="52">
        <f>CK7</f>
        <v>43.82</v>
      </c>
      <c r="CL6" s="52">
        <f t="shared" si="5"/>
        <v>71.900000000000006</v>
      </c>
      <c r="CM6" s="52">
        <f t="shared" si="5"/>
        <v>42.43</v>
      </c>
      <c r="CN6" s="52">
        <f t="shared" si="5"/>
        <v>43.12</v>
      </c>
      <c r="CO6" s="52">
        <f t="shared" si="5"/>
        <v>43.85</v>
      </c>
      <c r="CP6" s="52">
        <f t="shared" si="5"/>
        <v>44.05</v>
      </c>
      <c r="CQ6" s="52">
        <f t="shared" si="5"/>
        <v>45.51</v>
      </c>
      <c r="CR6" s="50" t="str">
        <f>IF(CR7="-","【-】","【"&amp;SUBSTITUTE(TEXT(CR7,"#,##0.00"),"-","△")&amp;"】")</f>
        <v>【55.21】</v>
      </c>
      <c r="CS6" s="52">
        <f t="shared" ref="CS6:DB6" si="6">CS7</f>
        <v>48.02</v>
      </c>
      <c r="CT6" s="52">
        <f>CT7</f>
        <v>47.63</v>
      </c>
      <c r="CU6" s="52">
        <f>CU7</f>
        <v>48.23</v>
      </c>
      <c r="CV6" s="52">
        <f>CV7</f>
        <v>57.58</v>
      </c>
      <c r="CW6" s="52">
        <f t="shared" si="6"/>
        <v>98.56</v>
      </c>
      <c r="CX6" s="52">
        <f t="shared" si="6"/>
        <v>61.07</v>
      </c>
      <c r="CY6" s="52">
        <f t="shared" si="6"/>
        <v>61.62</v>
      </c>
      <c r="CZ6" s="52">
        <f t="shared" si="6"/>
        <v>61.64</v>
      </c>
      <c r="DA6" s="52">
        <f t="shared" si="6"/>
        <v>61.85</v>
      </c>
      <c r="DB6" s="52">
        <f t="shared" si="6"/>
        <v>64.14</v>
      </c>
      <c r="DC6" s="50" t="str">
        <f>IF(DC7="-","【-】","【"&amp;SUBSTITUTE(TEXT(DC7,"#,##0.00"),"-","△")&amp;"】")</f>
        <v>【77.39】</v>
      </c>
      <c r="DD6" s="52">
        <f t="shared" ref="DD6:DM6" si="7">DD7</f>
        <v>79.27</v>
      </c>
      <c r="DE6" s="52">
        <f>DE7</f>
        <v>80.75</v>
      </c>
      <c r="DF6" s="52">
        <f>DF7</f>
        <v>82.61</v>
      </c>
      <c r="DG6" s="52">
        <f>DG7</f>
        <v>47.48</v>
      </c>
      <c r="DH6" s="52">
        <f t="shared" si="7"/>
        <v>48.06</v>
      </c>
      <c r="DI6" s="52">
        <f t="shared" si="7"/>
        <v>49.38</v>
      </c>
      <c r="DJ6" s="52">
        <f t="shared" si="7"/>
        <v>51.15</v>
      </c>
      <c r="DK6" s="52">
        <f t="shared" si="7"/>
        <v>52.15</v>
      </c>
      <c r="DL6" s="52">
        <f t="shared" si="7"/>
        <v>52.21</v>
      </c>
      <c r="DM6" s="52">
        <f t="shared" si="7"/>
        <v>54.51</v>
      </c>
      <c r="DN6" s="50" t="str">
        <f>IF(DN7="-","【-】","【"&amp;SUBSTITUTE(TEXT(DN7,"#,##0.00"),"-","△")&amp;"】")</f>
        <v>【59.23】</v>
      </c>
      <c r="DO6" s="52">
        <f t="shared" ref="DO6:DX6" si="8">DO7</f>
        <v>25.05</v>
      </c>
      <c r="DP6" s="52">
        <f>DP7</f>
        <v>25.05</v>
      </c>
      <c r="DQ6" s="52">
        <f>DQ7</f>
        <v>25.05</v>
      </c>
      <c r="DR6" s="52">
        <f>DR7</f>
        <v>25.05</v>
      </c>
      <c r="DS6" s="52">
        <f t="shared" si="8"/>
        <v>11.36</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18600</v>
      </c>
      <c r="L7" s="54" t="s">
        <v>96</v>
      </c>
      <c r="M7" s="55">
        <v>1</v>
      </c>
      <c r="N7" s="55">
        <v>13374</v>
      </c>
      <c r="O7" s="56" t="s">
        <v>97</v>
      </c>
      <c r="P7" s="56">
        <v>51.9</v>
      </c>
      <c r="Q7" s="55">
        <v>44</v>
      </c>
      <c r="R7" s="55">
        <v>18332</v>
      </c>
      <c r="S7" s="54" t="s">
        <v>98</v>
      </c>
      <c r="T7" s="57">
        <v>114.87</v>
      </c>
      <c r="U7" s="57">
        <v>111.31</v>
      </c>
      <c r="V7" s="57">
        <v>92.2</v>
      </c>
      <c r="W7" s="57">
        <v>99.16</v>
      </c>
      <c r="X7" s="57">
        <v>65.62</v>
      </c>
      <c r="Y7" s="57">
        <v>108.74</v>
      </c>
      <c r="Z7" s="57">
        <v>109.99</v>
      </c>
      <c r="AA7" s="57">
        <v>109.1</v>
      </c>
      <c r="AB7" s="57">
        <v>108.18</v>
      </c>
      <c r="AC7" s="58">
        <v>114.99</v>
      </c>
      <c r="AD7" s="57">
        <v>119.03</v>
      </c>
      <c r="AE7" s="57">
        <v>255.57</v>
      </c>
      <c r="AF7" s="57">
        <v>247.92</v>
      </c>
      <c r="AG7" s="57">
        <v>253.02</v>
      </c>
      <c r="AH7" s="57">
        <v>220.5</v>
      </c>
      <c r="AI7" s="57">
        <v>190.46</v>
      </c>
      <c r="AJ7" s="57">
        <v>86.84</v>
      </c>
      <c r="AK7" s="57">
        <v>83.56</v>
      </c>
      <c r="AL7" s="57">
        <v>82.78</v>
      </c>
      <c r="AM7" s="57">
        <v>79.27</v>
      </c>
      <c r="AN7" s="57">
        <v>75.56</v>
      </c>
      <c r="AO7" s="57">
        <v>25.49</v>
      </c>
      <c r="AP7" s="57">
        <v>264.77999999999997</v>
      </c>
      <c r="AQ7" s="57">
        <v>222.94</v>
      </c>
      <c r="AR7" s="57">
        <v>403.28</v>
      </c>
      <c r="AS7" s="57">
        <v>335.22</v>
      </c>
      <c r="AT7" s="57">
        <v>565.17999999999995</v>
      </c>
      <c r="AU7" s="57">
        <v>619</v>
      </c>
      <c r="AV7" s="57">
        <v>688.41</v>
      </c>
      <c r="AW7" s="57">
        <v>649.91999999999996</v>
      </c>
      <c r="AX7" s="57">
        <v>680.22</v>
      </c>
      <c r="AY7" s="57">
        <v>786.06</v>
      </c>
      <c r="AZ7" s="57">
        <v>420.52</v>
      </c>
      <c r="BA7" s="57">
        <v>497.66</v>
      </c>
      <c r="BB7" s="57">
        <v>677.78</v>
      </c>
      <c r="BC7" s="57">
        <v>1522.46</v>
      </c>
      <c r="BD7" s="57">
        <v>1583.77</v>
      </c>
      <c r="BE7" s="57">
        <v>1297.1500000000001</v>
      </c>
      <c r="BF7" s="57">
        <v>552.4</v>
      </c>
      <c r="BG7" s="57">
        <v>505.25</v>
      </c>
      <c r="BH7" s="57">
        <v>531.53</v>
      </c>
      <c r="BI7" s="57">
        <v>504.73</v>
      </c>
      <c r="BJ7" s="57">
        <v>450.91</v>
      </c>
      <c r="BK7" s="57">
        <v>238.81</v>
      </c>
      <c r="BL7" s="57">
        <v>113.21</v>
      </c>
      <c r="BM7" s="57">
        <v>111.33</v>
      </c>
      <c r="BN7" s="57">
        <v>91.95</v>
      </c>
      <c r="BO7" s="57">
        <v>83.85</v>
      </c>
      <c r="BP7" s="57">
        <v>56.82</v>
      </c>
      <c r="BQ7" s="57">
        <v>90.99</v>
      </c>
      <c r="BR7" s="57">
        <v>93.58</v>
      </c>
      <c r="BS7" s="57">
        <v>93.31</v>
      </c>
      <c r="BT7" s="57">
        <v>92.2</v>
      </c>
      <c r="BU7" s="57">
        <v>103.39</v>
      </c>
      <c r="BV7" s="57">
        <v>115</v>
      </c>
      <c r="BW7" s="57">
        <v>28.35</v>
      </c>
      <c r="BX7" s="57">
        <v>28.83</v>
      </c>
      <c r="BY7" s="57">
        <v>34.94</v>
      </c>
      <c r="BZ7" s="57">
        <v>36.869999999999997</v>
      </c>
      <c r="CA7" s="57">
        <v>63.67</v>
      </c>
      <c r="CB7" s="57">
        <v>34.1</v>
      </c>
      <c r="CC7" s="57">
        <v>33.79</v>
      </c>
      <c r="CD7" s="57">
        <v>33.81</v>
      </c>
      <c r="CE7" s="57">
        <v>34.33</v>
      </c>
      <c r="CF7" s="57">
        <v>30.96</v>
      </c>
      <c r="CG7" s="57">
        <v>18.600000000000001</v>
      </c>
      <c r="CH7" s="57">
        <v>37.299999999999997</v>
      </c>
      <c r="CI7" s="57">
        <v>36.909999999999997</v>
      </c>
      <c r="CJ7" s="57">
        <v>37.96</v>
      </c>
      <c r="CK7" s="57">
        <v>43.82</v>
      </c>
      <c r="CL7" s="57">
        <v>71.900000000000006</v>
      </c>
      <c r="CM7" s="57">
        <v>42.43</v>
      </c>
      <c r="CN7" s="57">
        <v>43.12</v>
      </c>
      <c r="CO7" s="57">
        <v>43.85</v>
      </c>
      <c r="CP7" s="57">
        <v>44.05</v>
      </c>
      <c r="CQ7" s="57">
        <v>45.51</v>
      </c>
      <c r="CR7" s="57">
        <v>55.21</v>
      </c>
      <c r="CS7" s="57">
        <v>48.02</v>
      </c>
      <c r="CT7" s="57">
        <v>47.63</v>
      </c>
      <c r="CU7" s="57">
        <v>48.23</v>
      </c>
      <c r="CV7" s="57">
        <v>57.58</v>
      </c>
      <c r="CW7" s="57">
        <v>98.56</v>
      </c>
      <c r="CX7" s="57">
        <v>61.07</v>
      </c>
      <c r="CY7" s="57">
        <v>61.62</v>
      </c>
      <c r="CZ7" s="57">
        <v>61.64</v>
      </c>
      <c r="DA7" s="57">
        <v>61.85</v>
      </c>
      <c r="DB7" s="57">
        <v>64.14</v>
      </c>
      <c r="DC7" s="57">
        <v>77.39</v>
      </c>
      <c r="DD7" s="57">
        <v>79.27</v>
      </c>
      <c r="DE7" s="57">
        <v>80.75</v>
      </c>
      <c r="DF7" s="57">
        <v>82.61</v>
      </c>
      <c r="DG7" s="57">
        <v>47.48</v>
      </c>
      <c r="DH7" s="57">
        <v>48.06</v>
      </c>
      <c r="DI7" s="57">
        <v>49.38</v>
      </c>
      <c r="DJ7" s="57">
        <v>51.15</v>
      </c>
      <c r="DK7" s="57">
        <v>52.15</v>
      </c>
      <c r="DL7" s="57">
        <v>52.21</v>
      </c>
      <c r="DM7" s="57">
        <v>54.51</v>
      </c>
      <c r="DN7" s="57">
        <v>59.23</v>
      </c>
      <c r="DO7" s="57">
        <v>25.05</v>
      </c>
      <c r="DP7" s="57">
        <v>25.05</v>
      </c>
      <c r="DQ7" s="57">
        <v>25.05</v>
      </c>
      <c r="DR7" s="57">
        <v>25.05</v>
      </c>
      <c r="DS7" s="57">
        <v>11.36</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114.87</v>
      </c>
      <c r="V11" s="65">
        <f>IF(U6="-",NA(),U6)</f>
        <v>111.31</v>
      </c>
      <c r="W11" s="65">
        <f>IF(V6="-",NA(),V6)</f>
        <v>92.2</v>
      </c>
      <c r="X11" s="65">
        <f>IF(W6="-",NA(),W6)</f>
        <v>99.16</v>
      </c>
      <c r="Y11" s="65">
        <f>IF(X6="-",NA(),X6)</f>
        <v>65.62</v>
      </c>
      <c r="AE11" s="64" t="s">
        <v>23</v>
      </c>
      <c r="AF11" s="65">
        <f>IF(AE6="-",NA(),AE6)</f>
        <v>255.57</v>
      </c>
      <c r="AG11" s="65">
        <f>IF(AF6="-",NA(),AF6)</f>
        <v>247.92</v>
      </c>
      <c r="AH11" s="65">
        <f>IF(AG6="-",NA(),AG6)</f>
        <v>253.02</v>
      </c>
      <c r="AI11" s="65">
        <f>IF(AH6="-",NA(),AH6)</f>
        <v>220.5</v>
      </c>
      <c r="AJ11" s="65">
        <f>IF(AI6="-",NA(),AI6)</f>
        <v>190.46</v>
      </c>
      <c r="AP11" s="64" t="s">
        <v>23</v>
      </c>
      <c r="AQ11" s="65">
        <f>IF(AP6="-",NA(),AP6)</f>
        <v>264.77999999999997</v>
      </c>
      <c r="AR11" s="65">
        <f>IF(AQ6="-",NA(),AQ6)</f>
        <v>222.94</v>
      </c>
      <c r="AS11" s="65">
        <f>IF(AR6="-",NA(),AR6)</f>
        <v>403.28</v>
      </c>
      <c r="AT11" s="65">
        <f>IF(AS6="-",NA(),AS6)</f>
        <v>335.22</v>
      </c>
      <c r="AU11" s="65">
        <f>IF(AT6="-",NA(),AT6)</f>
        <v>565.17999999999995</v>
      </c>
      <c r="BA11" s="64" t="s">
        <v>23</v>
      </c>
      <c r="BB11" s="65">
        <f>IF(BA6="-",NA(),BA6)</f>
        <v>497.66</v>
      </c>
      <c r="BC11" s="65">
        <f>IF(BB6="-",NA(),BB6)</f>
        <v>677.78</v>
      </c>
      <c r="BD11" s="65">
        <f>IF(BC6="-",NA(),BC6)</f>
        <v>1522.46</v>
      </c>
      <c r="BE11" s="65">
        <f>IF(BD6="-",NA(),BD6)</f>
        <v>1583.77</v>
      </c>
      <c r="BF11" s="65">
        <f>IF(BE6="-",NA(),BE6)</f>
        <v>1297.1500000000001</v>
      </c>
      <c r="BL11" s="64" t="s">
        <v>23</v>
      </c>
      <c r="BM11" s="65">
        <f>IF(BL6="-",NA(),BL6)</f>
        <v>113.21</v>
      </c>
      <c r="BN11" s="65">
        <f>IF(BM6="-",NA(),BM6)</f>
        <v>111.33</v>
      </c>
      <c r="BO11" s="65">
        <f>IF(BN6="-",NA(),BN6)</f>
        <v>91.95</v>
      </c>
      <c r="BP11" s="65">
        <f>IF(BO6="-",NA(),BO6)</f>
        <v>83.85</v>
      </c>
      <c r="BQ11" s="65">
        <f>IF(BP6="-",NA(),BP6)</f>
        <v>56.82</v>
      </c>
      <c r="BW11" s="64" t="s">
        <v>23</v>
      </c>
      <c r="BX11" s="65">
        <f>IF(BW6="-",NA(),BW6)</f>
        <v>28.35</v>
      </c>
      <c r="BY11" s="65">
        <f>IF(BX6="-",NA(),BX6)</f>
        <v>28.83</v>
      </c>
      <c r="BZ11" s="65">
        <f>IF(BY6="-",NA(),BY6)</f>
        <v>34.94</v>
      </c>
      <c r="CA11" s="65">
        <f>IF(BZ6="-",NA(),BZ6)</f>
        <v>36.869999999999997</v>
      </c>
      <c r="CB11" s="65">
        <f>IF(CA6="-",NA(),CA6)</f>
        <v>63.67</v>
      </c>
      <c r="CH11" s="64" t="s">
        <v>23</v>
      </c>
      <c r="CI11" s="65">
        <f>IF(CH6="-",NA(),CH6)</f>
        <v>37.299999999999997</v>
      </c>
      <c r="CJ11" s="65">
        <f>IF(CI6="-",NA(),CI6)</f>
        <v>36.909999999999997</v>
      </c>
      <c r="CK11" s="65">
        <f>IF(CJ6="-",NA(),CJ6)</f>
        <v>37.96</v>
      </c>
      <c r="CL11" s="65">
        <f>IF(CK6="-",NA(),CK6)</f>
        <v>43.82</v>
      </c>
      <c r="CM11" s="65">
        <f>IF(CL6="-",NA(),CL6)</f>
        <v>71.900000000000006</v>
      </c>
      <c r="CS11" s="64" t="s">
        <v>23</v>
      </c>
      <c r="CT11" s="65">
        <f>IF(CS6="-",NA(),CS6)</f>
        <v>48.02</v>
      </c>
      <c r="CU11" s="65">
        <f>IF(CT6="-",NA(),CT6)</f>
        <v>47.63</v>
      </c>
      <c r="CV11" s="65">
        <f>IF(CU6="-",NA(),CU6)</f>
        <v>48.23</v>
      </c>
      <c r="CW11" s="65">
        <f>IF(CV6="-",NA(),CV6)</f>
        <v>57.58</v>
      </c>
      <c r="CX11" s="65">
        <f>IF(CW6="-",NA(),CW6)</f>
        <v>98.56</v>
      </c>
      <c r="DD11" s="64" t="s">
        <v>23</v>
      </c>
      <c r="DE11" s="65">
        <f>IF(DD6="-",NA(),DD6)</f>
        <v>79.27</v>
      </c>
      <c r="DF11" s="65">
        <f>IF(DE6="-",NA(),DE6)</f>
        <v>80.75</v>
      </c>
      <c r="DG11" s="65">
        <f>IF(DF6="-",NA(),DF6)</f>
        <v>82.61</v>
      </c>
      <c r="DH11" s="65">
        <f>IF(DG6="-",NA(),DG6)</f>
        <v>47.48</v>
      </c>
      <c r="DI11" s="65">
        <f>IF(DH6="-",NA(),DH6)</f>
        <v>48.06</v>
      </c>
      <c r="DO11" s="64" t="s">
        <v>23</v>
      </c>
      <c r="DP11" s="65">
        <f>IF(DO6="-",NA(),DO6)</f>
        <v>25.05</v>
      </c>
      <c r="DQ11" s="65">
        <f>IF(DP6="-",NA(),DP6)</f>
        <v>25.05</v>
      </c>
      <c r="DR11" s="65">
        <f>IF(DQ6="-",NA(),DQ6)</f>
        <v>25.05</v>
      </c>
      <c r="DS11" s="65">
        <f>IF(DR6="-",NA(),DR6)</f>
        <v>25.05</v>
      </c>
      <c r="DT11" s="65">
        <f>IF(DS6="-",NA(),DS6)</f>
        <v>11.36</v>
      </c>
      <c r="DZ11" s="64" t="s">
        <v>23</v>
      </c>
      <c r="EA11" s="65">
        <f>IF(DZ6="-",NA(),DZ6)</f>
        <v>0</v>
      </c>
      <c r="EB11" s="65">
        <f>IF(EA6="-",NA(),EA6)</f>
        <v>0</v>
      </c>
      <c r="EC11" s="65">
        <f>IF(EB6="-",NA(),EB6)</f>
        <v>0</v>
      </c>
      <c r="ED11" s="65">
        <f>IF(EC6="-",NA(),EC6)</f>
        <v>0</v>
      </c>
      <c r="EE11" s="65">
        <f>IF(ED6="-",NA(),ED6)</f>
        <v>0</v>
      </c>
    </row>
    <row r="12" spans="1:140" x14ac:dyDescent="0.2">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梅原　卓朗(911852)</cp:lastModifiedBy>
  <cp:lastPrinted>2021-01-26T04:48:51Z</cp:lastPrinted>
  <dcterms:created xsi:type="dcterms:W3CDTF">2020-12-04T03:44:28Z</dcterms:created>
  <dcterms:modified xsi:type="dcterms:W3CDTF">2021-02-03T07:52:41Z</dcterms:modified>
  <cp:category/>
</cp:coreProperties>
</file>