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01098123\Desktop\経営比較分析表\"/>
    </mc:Choice>
  </mc:AlternateContent>
  <xr:revisionPtr revIDLastSave="0" documentId="13_ncr:1_{2A762942-1078-4E8A-8CED-2917E2C72945}" xr6:coauthVersionLast="36" xr6:coauthVersionMax="36" xr10:uidLastSave="{00000000-0000-0000-0000-000000000000}"/>
  <workbookProtection workbookAlgorithmName="SHA-512" workbookHashValue="pQW9vEruD0m5SXIj8EO1AGkbTUf4LJhd0JUtQ0U775Q7jRF2rd+fknOCd1ROP3BYqjDc7vaa7BZA1+Awo6mkEg==" workbookSaltValue="PVjUfpPWmACNFwHHsgfr9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AT8" i="4"/>
  <c r="AL8" i="4"/>
  <c r="W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<sst xmlns="http://schemas.openxmlformats.org/spreadsheetml/2006/main" count="236" uniqueCount="117">
  <si>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</si>
  <si>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</si>
  <si>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</si>
  <si>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</si>
  <si>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</si>
  <si>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</si>
  <si>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</si>
  <si>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</si>
  <si>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</si>
  <si>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</si>
  <si>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</si>
  <si>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</si>
  <si>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</si>
  <si>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</si>
  <si>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</si>
  <si>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</si>
  <si>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</si>
  <si>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</si>
  <si>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</si>
  <si>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</si>
  <si>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</si>
  <si>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</si>
  <si>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</si>
  <si>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</si>
  <si>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</si>
  <si>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</si>
  <si>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</si>
  <si>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</si>
  <si>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</si>
  <si>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</si>
  <si>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</si>
  <si>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</si>
  <si>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</si>
  <si>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</si>
  <si>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</si>
  <si>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</si>
  <si>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</si>
  <si>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</si>
  <si>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</si>
  <si>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</si>
  <si>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</si>
  <si>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</si>
  <si>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</si>
  <si>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</si>
  <si>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</si>
  <si>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</si>
  <si>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</si>
  <si>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</si>
  <si>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</si>
  <si>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</si>
  <si>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</si>
  <si>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</si>
  <si>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</si>
  <si>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</si>
  <si>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</si>
  <si>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</si>
  <si>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</si>
  <si>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</si>
  <si>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</si>
  <si>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</si>
  <si>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</si>
  <si>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</si>
  <si>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</si>
  <si>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</si>
  <si>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</si>
  <si>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</si>
  <si>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</si>
  <si>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</si>
  <si>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</si>
  <si>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</si>
  <si>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</si>
  <si>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</si>
  <si>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</si>
  <si>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</si>
  <si>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</si>
  <si>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</si>
  <si>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</si>
  <si>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</si>
  <si>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</si>
  <si>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</si>
  <si>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</si>
  <si>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</si>
  <si>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</si>
  <si>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</si>
  <si>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</si>
  <si>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</si>
  <si>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</si>
  <si>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</si>
  <si>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</si>
  <si>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</si>
  <si>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</si>
  <si>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</si>
  <si>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</si>
  <si>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</si>
  <si>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</si>
  <si>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</si>
  <si>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</si>
  <si>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</si>
  <si>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</si>
  <si>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</si>
  <si>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</si>
  <si>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</si>
  <si>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</si>
  <si>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</si>
  <si>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</si>
  <si>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</si>
  <si>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</si>
  <si>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</si>
  <si>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</si>
  <si>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</si>
  <si>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</si>
  <si>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</si>
  <si>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</si>
  <si>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</si>
  <si>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令和元年度末時点では、老朽化は進行していないが、今後、標準耐用年数を経過する老朽化施設が増加していくため、効率的に維持管理や改築更新を行っていく必要がある。</t>
    <phoneticPr fontId="4"/>
  </si>
  <si>
    <t>　本市における特定環境保全公共下水道事業は、公共下水道の終末処理場で汚水処理している等、公共下水道事業と密接に関連しながら事業運営を行っている。
　したがって、引き続き公共下水道事業と一体となって持続可能な健全経営に努めていく。</t>
    <rPh sb="1" eb="3">
      <t>ホンシ</t>
    </rPh>
    <rPh sb="7" eb="9">
      <t>トクテイ</t>
    </rPh>
    <rPh sb="9" eb="11">
      <t>カンキョウ</t>
    </rPh>
    <rPh sb="11" eb="13">
      <t>ホゼン</t>
    </rPh>
    <rPh sb="13" eb="15">
      <t>コウキョウ</t>
    </rPh>
    <rPh sb="15" eb="18">
      <t>ゲスイドウ</t>
    </rPh>
    <rPh sb="18" eb="20">
      <t>ジギョウ</t>
    </rPh>
    <rPh sb="22" eb="24">
      <t>コウキョウ</t>
    </rPh>
    <rPh sb="24" eb="27">
      <t>ゲスイドウ</t>
    </rPh>
    <rPh sb="28" eb="30">
      <t>シュウマツ</t>
    </rPh>
    <rPh sb="30" eb="33">
      <t>ショリジョウ</t>
    </rPh>
    <rPh sb="34" eb="36">
      <t>オスイ</t>
    </rPh>
    <rPh sb="36" eb="38">
      <t>ショリ</t>
    </rPh>
    <rPh sb="42" eb="43">
      <t>ナド</t>
    </rPh>
    <rPh sb="44" eb="46">
      <t>コウキョウ</t>
    </rPh>
    <rPh sb="46" eb="49">
      <t>ゲスイドウ</t>
    </rPh>
    <rPh sb="49" eb="51">
      <t>ジギョウ</t>
    </rPh>
    <rPh sb="52" eb="54">
      <t>ミッセツ</t>
    </rPh>
    <rPh sb="55" eb="57">
      <t>カンレン</t>
    </rPh>
    <rPh sb="61" eb="63">
      <t>ジギョウ</t>
    </rPh>
    <rPh sb="63" eb="65">
      <t>ウンエイ</t>
    </rPh>
    <rPh sb="66" eb="67">
      <t>オコナ</t>
    </rPh>
    <rPh sb="80" eb="81">
      <t>ヒ</t>
    </rPh>
    <rPh sb="82" eb="83">
      <t>ツヅ</t>
    </rPh>
    <rPh sb="84" eb="86">
      <t>コウキョウ</t>
    </rPh>
    <rPh sb="86" eb="89">
      <t>ゲスイドウ</t>
    </rPh>
    <rPh sb="89" eb="91">
      <t>ジギョウ</t>
    </rPh>
    <rPh sb="92" eb="94">
      <t>イッタイ</t>
    </rPh>
    <phoneticPr fontId="4"/>
  </si>
  <si>
    <t>　平成30年度以降、①経常収支比率及び⑤経費回収率が低下し、④企業債残高対事業規模比率及び⑥汚水処理原価が増加しているが、有収水量の算出方法の見直しにより、営業収益が減少したためである。</t>
    <rPh sb="1" eb="3">
      <t>ヘイセイ</t>
    </rPh>
    <rPh sb="5" eb="7">
      <t>ネンド</t>
    </rPh>
    <rPh sb="7" eb="9">
      <t>イコウ</t>
    </rPh>
    <rPh sb="11" eb="13">
      <t>ケイジョウ</t>
    </rPh>
    <rPh sb="13" eb="15">
      <t>シュウシ</t>
    </rPh>
    <rPh sb="15" eb="17">
      <t>ヒリツ</t>
    </rPh>
    <rPh sb="17" eb="18">
      <t>オヨ</t>
    </rPh>
    <rPh sb="20" eb="22">
      <t>ケイヒ</t>
    </rPh>
    <rPh sb="22" eb="24">
      <t>カイシュウ</t>
    </rPh>
    <rPh sb="24" eb="25">
      <t>リツ</t>
    </rPh>
    <rPh sb="26" eb="28">
      <t>テイカ</t>
    </rPh>
    <rPh sb="31" eb="33">
      <t>キギョウ</t>
    </rPh>
    <rPh sb="33" eb="34">
      <t>サイ</t>
    </rPh>
    <rPh sb="34" eb="36">
      <t>ザンダカ</t>
    </rPh>
    <rPh sb="36" eb="37">
      <t>タイ</t>
    </rPh>
    <rPh sb="37" eb="39">
      <t>ジギョウ</t>
    </rPh>
    <rPh sb="39" eb="41">
      <t>キボ</t>
    </rPh>
    <rPh sb="41" eb="43">
      <t>ヒリツ</t>
    </rPh>
    <rPh sb="43" eb="44">
      <t>オヨ</t>
    </rPh>
    <rPh sb="46" eb="48">
      <t>オスイ</t>
    </rPh>
    <rPh sb="48" eb="50">
      <t>ショリ</t>
    </rPh>
    <rPh sb="50" eb="52">
      <t>ゲンカ</t>
    </rPh>
    <rPh sb="53" eb="55">
      <t>ゾウカ</t>
    </rPh>
    <rPh sb="61" eb="63">
      <t>ユウシュウ</t>
    </rPh>
    <rPh sb="63" eb="65">
      <t>スイリョウ</t>
    </rPh>
    <rPh sb="66" eb="68">
      <t>サンシュツ</t>
    </rPh>
    <rPh sb="68" eb="70">
      <t>ホウホウ</t>
    </rPh>
    <rPh sb="71" eb="73">
      <t>ミナオ</t>
    </rPh>
    <rPh sb="78" eb="80">
      <t>エイギョウ</t>
    </rPh>
    <rPh sb="80" eb="82">
      <t>シュウエキ</t>
    </rPh>
    <rPh sb="83" eb="8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</si>
</sst>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E5F8-43C3-A27B-AE86F5A305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5F8-43C3-A27B-AE86F5A305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E-412A-9945-5150C940CC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A5E-412A-9945-5150C940CC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96.65</c:v>
                </c:pt>
                <c:pt idx="1">
                  <c:v>96.69</c:v>
                </c:pt>
                <c:pt idx="2">
                  <c:v>96.87</c:v>
                </c:pt>
                <c:pt idx="3">
                  <c:v>96.75</c:v>
                </c:pt>
                <c:pt idx="4">
                  <c:v>96.87</c:v>
                </c:pt>
              </c:numCache>
            </c:numRef>
          </c:val>
          <c:extLst>
            <c:ext xmlns:c16="http://schemas.microsoft.com/office/drawing/2014/chart" uri="{C3380CC4-5D6E-409C-BE32-E72D297353CC}">
              <c16:uniqueId val="{00000000-F48D-4725-B151-B6BA4FAD9A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48D-4725-B151-B6BA4FAD9A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109.27</c:v>
                </c:pt>
                <c:pt idx="1">
                  <c:v>110.82</c:v>
                </c:pt>
                <c:pt idx="2">
                  <c:v>105.23</c:v>
                </c:pt>
                <c:pt idx="3">
                  <c:v>93.19</c:v>
                </c:pt>
                <c:pt idx="4">
                  <c:v>93.16</c:v>
                </c:pt>
              </c:numCache>
            </c:numRef>
          </c:val>
          <c:extLst>
            <c:ext xmlns:c16="http://schemas.microsoft.com/office/drawing/2014/chart" uri="{C3380CC4-5D6E-409C-BE32-E72D297353CC}">
              <c16:uniqueId val="{00000000-A78E-4A01-B4B5-AA2E8B424F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A78E-4A01-B4B5-AA2E8B424F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22.77</c:v>
                </c:pt>
                <c:pt idx="1">
                  <c:v>24.54</c:v>
                </c:pt>
                <c:pt idx="2">
                  <c:v>25.88</c:v>
                </c:pt>
                <c:pt idx="3">
                  <c:v>26.42</c:v>
                </c:pt>
                <c:pt idx="4">
                  <c:v>28.16</c:v>
                </c:pt>
              </c:numCache>
            </c:numRef>
          </c:val>
          <c:extLst>
            <c:ext xmlns:c16="http://schemas.microsoft.com/office/drawing/2014/chart" uri="{C3380CC4-5D6E-409C-BE32-E72D297353CC}">
              <c16:uniqueId val="{00000000-137F-452C-B877-9FE085E144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137F-452C-B877-9FE085E144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FF-4089-A20C-B0BE883D49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2EFF-4089-A20C-B0BE883D49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11.35</c:v>
                </c:pt>
                <c:pt idx="1">
                  <c:v>0</c:v>
                </c:pt>
                <c:pt idx="2">
                  <c:v>0</c:v>
                </c:pt>
                <c:pt idx="3">
                  <c:v>0</c:v>
                </c:pt>
                <c:pt idx="4">
                  <c:v>0</c:v>
                </c:pt>
              </c:numCache>
            </c:numRef>
          </c:val>
          <c:extLst>
            <c:ext xmlns:c16="http://schemas.microsoft.com/office/drawing/2014/chart" uri="{C3380CC4-5D6E-409C-BE32-E72D297353CC}">
              <c16:uniqueId val="{00000000-2D67-47B8-82FB-248729F77B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2D67-47B8-82FB-248729F77B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46.62</c:v>
                </c:pt>
                <c:pt idx="1">
                  <c:v>66.650000000000006</c:v>
                </c:pt>
                <c:pt idx="2">
                  <c:v>77.13</c:v>
                </c:pt>
                <c:pt idx="3">
                  <c:v>98.9</c:v>
                </c:pt>
                <c:pt idx="4">
                  <c:v>48.31</c:v>
                </c:pt>
              </c:numCache>
            </c:numRef>
          </c:val>
          <c:extLst>
            <c:ext xmlns:c16="http://schemas.microsoft.com/office/drawing/2014/chart" uri="{C3380CC4-5D6E-409C-BE32-E72D297353CC}">
              <c16:uniqueId val="{00000000-CBA9-4996-BF30-EA1287ACD5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CBA9-4996-BF30-EA1287ACD5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1696.3</c:v>
                </c:pt>
                <c:pt idx="1">
                  <c:v>1660.6</c:v>
                </c:pt>
                <c:pt idx="2">
                  <c:v>1804.51</c:v>
                </c:pt>
                <c:pt idx="3">
                  <c:v>11982.2</c:v>
                </c:pt>
                <c:pt idx="4">
                  <c:v>12622.69</c:v>
                </c:pt>
              </c:numCache>
            </c:numRef>
          </c:val>
          <c:extLst>
            <c:ext xmlns:c16="http://schemas.microsoft.com/office/drawing/2014/chart" uri="{C3380CC4-5D6E-409C-BE32-E72D297353CC}">
              <c16:uniqueId val="{00000000-13B2-4C90-AB93-C65686BD1C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13B2-4C90-AB93-C65686BD1C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120.09</c:v>
                </c:pt>
                <c:pt idx="1">
                  <c:v>123.47</c:v>
                </c:pt>
                <c:pt idx="2">
                  <c:v>111.26</c:v>
                </c:pt>
                <c:pt idx="3">
                  <c:v>61.08</c:v>
                </c:pt>
                <c:pt idx="4">
                  <c:v>60.36</c:v>
                </c:pt>
              </c:numCache>
            </c:numRef>
          </c:val>
          <c:extLst>
            <c:ext xmlns:c16="http://schemas.microsoft.com/office/drawing/2014/chart" uri="{C3380CC4-5D6E-409C-BE32-E72D297353CC}">
              <c16:uniqueId val="{00000000-5D75-402C-BDE1-74E5A7E1A6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D75-402C-BDE1-74E5A7E1A6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77.03</c:v>
                </c:pt>
                <c:pt idx="1">
                  <c:v>74.92</c:v>
                </c:pt>
                <c:pt idx="2">
                  <c:v>83.05</c:v>
                </c:pt>
                <c:pt idx="3">
                  <c:v>197.15</c:v>
                </c:pt>
                <c:pt idx="4">
                  <c:v>197.79</c:v>
                </c:pt>
              </c:numCache>
            </c:numRef>
          </c:val>
          <c:extLst>
            <c:ext xmlns:c16="http://schemas.microsoft.com/office/drawing/2014/chart" uri="{C3380CC4-5D6E-409C-BE32-E72D297353CC}">
              <c16:uniqueId val="{00000000-FBF2-4043-AEB2-0C7D585332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FBF2-4043-AEB2-0C7D585332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千葉市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972516</v>
      </c>
      <c r="AM8" s="51"/>
      <c r="AN8" s="51"/>
      <c r="AO8" s="51"/>
      <c r="AP8" s="51"/>
      <c r="AQ8" s="51"/>
      <c r="AR8" s="51"/>
      <c r="AS8" s="51"/>
      <c r="AT8" s="46">
        <f>データ!T6</f>
        <v>271.77999999999997</v>
      </c>
      <c r="AU8" s="46"/>
      <c r="AV8" s="46"/>
      <c r="AW8" s="46"/>
      <c r="AX8" s="46"/>
      <c r="AY8" s="46"/>
      <c r="AZ8" s="46"/>
      <c r="BA8" s="46"/>
      <c r="BB8" s="46">
        <f>データ!U6</f>
        <v>3578.32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16.13</v>
      </c>
      <c r="J10" s="46"/>
      <c r="K10" s="46"/>
      <c r="L10" s="46"/>
      <c r="M10" s="46"/>
      <c r="N10" s="46"/>
      <c r="O10" s="46"/>
      <c r="P10" s="46">
        <f>データ!P6</f>
        <v>7.15</v>
      </c>
      <c r="Q10" s="46"/>
      <c r="R10" s="46"/>
      <c r="S10" s="46"/>
      <c r="T10" s="46"/>
      <c r="U10" s="46"/>
      <c r="V10" s="46"/>
      <c r="W10" s="46">
        <f>データ!Q6</f>
        <v>100</v>
      </c>
      <c r="X10" s="46"/>
      <c r="Y10" s="46"/>
      <c r="Z10" s="46"/>
      <c r="AA10" s="46"/>
      <c r="AB10" s="46"/>
      <c r="AC10" s="46"/>
      <c r="AD10" s="51">
        <f>データ!R6</f>
        <v>1998</v>
      </c>
      <c r="AE10" s="51"/>
      <c r="AF10" s="51"/>
      <c r="AG10" s="51"/>
      <c r="AH10" s="51"/>
      <c r="AI10" s="51"/>
      <c r="AJ10" s="51"/>
      <c r="AK10" s="2"/>
      <c r="AL10" s="51">
        <f>データ!V6</f>
        <v>69609</v>
      </c>
      <c r="AM10" s="51"/>
      <c r="AN10" s="51"/>
      <c r="AO10" s="51"/>
      <c r="AP10" s="51"/>
      <c r="AQ10" s="51"/>
      <c r="AR10" s="51"/>
      <c r="AS10" s="51"/>
      <c r="AT10" s="46">
        <f>データ!W6</f>
        <v>8.92</v>
      </c>
      <c r="AU10" s="46"/>
      <c r="AV10" s="46"/>
      <c r="AW10" s="46"/>
      <c r="AX10" s="46"/>
      <c r="AY10" s="46"/>
      <c r="AZ10" s="46"/>
      <c r="BA10" s="46"/>
      <c r="BB10" s="46">
        <f>データ!X6</f>
        <v>7803.7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CYWebp5+gvXiLW0W+GS7JMBTuSg6tW+yUPEYvA5eDAo+q3eCTQjOINwu/vnHsUbf4vFaTv/Bx+5FYrmFlh8hUw==" saltValue="1t7BgUTu4qycwH686eKm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121002</v>
      </c>
      <c r="D6" s="33">
        <f t="shared" si="3"/>
        <v>46</v>
      </c>
      <c r="E6" s="33">
        <f t="shared" si="3"/>
        <v>17</v>
      </c>
      <c r="F6" s="33">
        <f t="shared" si="3"/>
        <v>4</v>
      </c>
      <c r="G6" s="33">
        <f t="shared" si="3"/>
        <v>0</v>
      </c>
      <c r="H6" s="33" t="str">
        <f t="shared" si="3"/>
        <v>千葉県　千葉市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16.13</v>
      </c>
      <c r="P6" s="34">
        <f t="shared" si="3"/>
        <v>7.15</v>
      </c>
      <c r="Q6" s="34">
        <f t="shared" si="3"/>
        <v>100</v>
      </c>
      <c r="R6" s="34">
        <f t="shared" si="3"/>
        <v>1998</v>
      </c>
      <c r="S6" s="34">
        <f t="shared" si="3"/>
        <v>972516</v>
      </c>
      <c r="T6" s="34">
        <f t="shared" si="3"/>
        <v>271.77999999999997</v>
      </c>
      <c r="U6" s="34">
        <f t="shared" si="3"/>
        <v>3578.32</v>
      </c>
      <c r="V6" s="34">
        <f t="shared" si="3"/>
        <v>69609</v>
      </c>
      <c r="W6" s="34">
        <f t="shared" si="3"/>
        <v>8.92</v>
      </c>
      <c r="X6" s="34">
        <f t="shared" si="3"/>
        <v>7803.7</v>
      </c>
      <c r="Y6" s="35">
        <f>IF(Y7="",NA(),Y7)</f>
        <v>109.27</v>
      </c>
      <c r="Z6" s="35">
        <f t="shared" ref="Z6:AH6" si="4">IF(Z7="",NA(),Z7)</f>
        <v>110.82</v>
      </c>
      <c r="AA6" s="35">
        <f t="shared" si="4"/>
        <v>105.23</v>
      </c>
      <c r="AB6" s="35">
        <f t="shared" si="4"/>
        <v>93.19</v>
      </c>
      <c r="AC6" s="35">
        <f t="shared" si="4"/>
        <v>93.16</v>
      </c>
      <c r="AD6" s="35">
        <f t="shared" si="4"/>
        <v>100.94</v>
      </c>
      <c r="AE6" s="35">
        <f t="shared" si="4"/>
        <v>100.85</v>
      </c>
      <c r="AF6" s="35">
        <f t="shared" si="4"/>
        <v>102.13</v>
      </c>
      <c r="AG6" s="35">
        <f t="shared" si="4"/>
        <v>101.72</v>
      </c>
      <c r="AH6" s="35">
        <f t="shared" si="4"/>
        <v>102.73</v>
      </c>
      <c r="AI6" s="34" t="str">
        <f>IF(AI7="","",IF(AI7="-","【-】","【"&amp;SUBSTITUTE(TEXT(AI7,"#,##0.00"),"-","△")&amp;"】"))</f>
        <v>【102.87】</v>
      </c>
      <c r="AJ6" s="35">
        <f>IF(AJ7="",NA(),AJ7)</f>
        <v>11.35</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46.62</v>
      </c>
      <c r="AV6" s="35">
        <f t="shared" ref="AV6:BD6" si="6">IF(AV7="",NA(),AV7)</f>
        <v>66.650000000000006</v>
      </c>
      <c r="AW6" s="35">
        <f t="shared" si="6"/>
        <v>77.13</v>
      </c>
      <c r="AX6" s="35">
        <f t="shared" si="6"/>
        <v>98.9</v>
      </c>
      <c r="AY6" s="35">
        <f t="shared" si="6"/>
        <v>48.31</v>
      </c>
      <c r="AZ6" s="35">
        <f t="shared" si="6"/>
        <v>49.07</v>
      </c>
      <c r="BA6" s="35">
        <f t="shared" si="6"/>
        <v>46.78</v>
      </c>
      <c r="BB6" s="35">
        <f t="shared" si="6"/>
        <v>47.44</v>
      </c>
      <c r="BC6" s="35">
        <f t="shared" si="6"/>
        <v>49.18</v>
      </c>
      <c r="BD6" s="35">
        <f t="shared" si="6"/>
        <v>47.72</v>
      </c>
      <c r="BE6" s="34" t="str">
        <f>IF(BE7="","",IF(BE7="-","【-】","【"&amp;SUBSTITUTE(TEXT(BE7,"#,##0.00"),"-","△")&amp;"】"))</f>
        <v>【49.61】</v>
      </c>
      <c r="BF6" s="35">
        <f>IF(BF7="",NA(),BF7)</f>
        <v>1696.3</v>
      </c>
      <c r="BG6" s="35">
        <f t="shared" ref="BG6:BO6" si="7">IF(BG7="",NA(),BG7)</f>
        <v>1660.6</v>
      </c>
      <c r="BH6" s="35">
        <f t="shared" si="7"/>
        <v>1804.51</v>
      </c>
      <c r="BI6" s="35">
        <f t="shared" si="7"/>
        <v>11982.2</v>
      </c>
      <c r="BJ6" s="35">
        <f t="shared" si="7"/>
        <v>12622.69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120.09</v>
      </c>
      <c r="BR6" s="35">
        <f t="shared" ref="BR6:BZ6" si="8">IF(BR7="",NA(),BR7)</f>
        <v>123.47</v>
      </c>
      <c r="BS6" s="35">
        <f t="shared" si="8"/>
        <v>111.26</v>
      </c>
      <c r="BT6" s="35">
        <f t="shared" si="8"/>
        <v>61.08</v>
      </c>
      <c r="BU6" s="35">
        <f t="shared" si="8"/>
        <v>60.36</v>
      </c>
      <c r="BV6" s="35">
        <f t="shared" si="8"/>
        <v>66.22</v>
      </c>
      <c r="BW6" s="35">
        <f t="shared" si="8"/>
        <v>69.87</v>
      </c>
      <c r="BX6" s="35">
        <f t="shared" si="8"/>
        <v>74.3</v>
      </c>
      <c r="BY6" s="35">
        <f t="shared" si="8"/>
        <v>72.260000000000005</v>
      </c>
      <c r="BZ6" s="35">
        <f t="shared" si="8"/>
        <v>71.84</v>
      </c>
      <c r="CA6" s="34" t="str">
        <f>IF(CA7="","",IF(CA7="-","【-】","【"&amp;SUBSTITUTE(TEXT(CA7,"#,##0.00"),"-","△")&amp;"】"))</f>
        <v>【74.17】</v>
      </c>
      <c r="CB6" s="35">
        <f>IF(CB7="",NA(),CB7)</f>
        <v>77.03</v>
      </c>
      <c r="CC6" s="35">
        <f t="shared" ref="CC6:CK6" si="9">IF(CC7="",NA(),CC7)</f>
        <v>74.92</v>
      </c>
      <c r="CD6" s="35">
        <f t="shared" si="9"/>
        <v>83.05</v>
      </c>
      <c r="CE6" s="35">
        <f t="shared" si="9"/>
        <v>197.15</v>
      </c>
      <c r="CF6" s="35">
        <f t="shared" si="9"/>
        <v>197.79</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96.65</v>
      </c>
      <c r="CY6" s="35">
        <f t="shared" ref="CY6:DG6" si="11">IF(CY7="",NA(),CY7)</f>
        <v>96.69</v>
      </c>
      <c r="CZ6" s="35">
        <f t="shared" si="11"/>
        <v>96.87</v>
      </c>
      <c r="DA6" s="35">
        <f t="shared" si="11"/>
        <v>96.75</v>
      </c>
      <c r="DB6" s="35">
        <f t="shared" si="11"/>
        <v>96.87</v>
      </c>
      <c r="DC6" s="35">
        <f t="shared" si="11"/>
        <v>82.9</v>
      </c>
      <c r="DD6" s="35">
        <f t="shared" si="11"/>
        <v>83.5</v>
      </c>
      <c r="DE6" s="35">
        <f t="shared" si="11"/>
        <v>83.06</v>
      </c>
      <c r="DF6" s="35">
        <f t="shared" si="11"/>
        <v>83.32</v>
      </c>
      <c r="DG6" s="35">
        <f t="shared" si="11"/>
        <v>83.75</v>
      </c>
      <c r="DH6" s="34" t="str">
        <f>IF(DH7="","",IF(DH7="-","【-】","【"&amp;SUBSTITUTE(TEXT(DH7,"#,##0.00"),"-","△")&amp;"】"))</f>
        <v>【84.20】</v>
      </c>
      <c r="DI6" s="35">
        <f>IF(DI7="",NA(),DI7)</f>
        <v>22.77</v>
      </c>
      <c r="DJ6" s="35">
        <f t="shared" ref="DJ6:DR6" si="12">IF(DJ7="",NA(),DJ7)</f>
        <v>24.54</v>
      </c>
      <c r="DK6" s="35">
        <f t="shared" si="12"/>
        <v>25.88</v>
      </c>
      <c r="DL6" s="35">
        <f t="shared" si="12"/>
        <v>26.42</v>
      </c>
      <c r="DM6" s="35">
        <f t="shared" si="12"/>
        <v>28.16</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5">
        <f t="shared" si="14"/>
        <v>0.01</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121002</v>
      </c>
      <c r="D7" s="37">
        <v>46</v>
      </c>
      <c r="E7" s="37">
        <v>17</v>
      </c>
      <c r="F7" s="37">
        <v>4</v>
      </c>
      <c r="G7" s="37">
        <v>0</v>
      </c>
      <c r="H7" s="37" t="s">
        <v>96</v>
      </c>
      <c r="I7" s="37" t="s">
        <v>97</v>
      </c>
      <c r="J7" s="37" t="s">
        <v>98</v>
      </c>
      <c r="K7" s="37" t="s">
        <v>99</v>
      </c>
      <c r="L7" s="37" t="s">
        <v>100</v>
      </c>
      <c r="M7" s="37" t="s">
        <v>101</v>
      </c>
      <c r="N7" s="38" t="s">
        <v>102</v>
      </c>
      <c r="O7" s="38">
        <v>16.13</v>
      </c>
      <c r="P7" s="38">
        <v>7.15</v>
      </c>
      <c r="Q7" s="38">
        <v>100</v>
      </c>
      <c r="R7" s="38">
        <v>1998</v>
      </c>
      <c r="S7" s="38">
        <v>972516</v>
      </c>
      <c r="T7" s="38">
        <v>271.77999999999997</v>
      </c>
      <c r="U7" s="38">
        <v>3578.32</v>
      </c>
      <c r="V7" s="38">
        <v>69609</v>
      </c>
      <c r="W7" s="38">
        <v>8.92</v>
      </c>
      <c r="X7" s="38">
        <v>7803.7</v>
      </c>
      <c r="Y7" s="38">
        <v>109.27</v>
      </c>
      <c r="Z7" s="38">
        <v>110.82</v>
      </c>
      <c r="AA7" s="38">
        <v>105.23</v>
      </c>
      <c r="AB7" s="38">
        <v>93.19</v>
      </c>
      <c r="AC7" s="38">
        <v>93.16</v>
      </c>
      <c r="AD7" s="38">
        <v>100.94</v>
      </c>
      <c r="AE7" s="38">
        <v>100.85</v>
      </c>
      <c r="AF7" s="38">
        <v>102.13</v>
      </c>
      <c r="AG7" s="38">
        <v>101.72</v>
      </c>
      <c r="AH7" s="38">
        <v>102.73</v>
      </c>
      <c r="AI7" s="38">
        <v>102.87</v>
      </c>
      <c r="AJ7" s="38">
        <v>11.35</v>
      </c>
      <c r="AK7" s="38">
        <v>0</v>
      </c>
      <c r="AL7" s="38">
        <v>0</v>
      </c>
      <c r="AM7" s="38">
        <v>0</v>
      </c>
      <c r="AN7" s="38">
        <v>0</v>
      </c>
      <c r="AO7" s="38">
        <v>101.85</v>
      </c>
      <c r="AP7" s="38">
        <v>110.77</v>
      </c>
      <c r="AQ7" s="38">
        <v>109.51</v>
      </c>
      <c r="AR7" s="38">
        <v>112.88</v>
      </c>
      <c r="AS7" s="38">
        <v>94.97</v>
      </c>
      <c r="AT7" s="38">
        <v>76.63</v>
      </c>
      <c r="AU7" s="38">
        <v>46.62</v>
      </c>
      <c r="AV7" s="38">
        <v>66.650000000000006</v>
      </c>
      <c r="AW7" s="38">
        <v>77.13</v>
      </c>
      <c r="AX7" s="38">
        <v>98.9</v>
      </c>
      <c r="AY7" s="38">
        <v>48.31</v>
      </c>
      <c r="AZ7" s="38">
        <v>49.07</v>
      </c>
      <c r="BA7" s="38">
        <v>46.78</v>
      </c>
      <c r="BB7" s="38">
        <v>47.44</v>
      </c>
      <c r="BC7" s="38">
        <v>49.18</v>
      </c>
      <c r="BD7" s="38">
        <v>47.72</v>
      </c>
      <c r="BE7" s="38">
        <v>49.61</v>
      </c>
      <c r="BF7" s="38">
        <v>1696.3</v>
      </c>
      <c r="BG7" s="38">
        <v>1660.6</v>
      </c>
      <c r="BH7" s="38">
        <v>1804.51</v>
      </c>
      <c r="BI7" s="38">
        <v>11982.2</v>
      </c>
      <c r="BJ7" s="38">
        <v>12622.69</v>
      </c>
      <c r="BK7" s="38">
        <v>1434.89</v>
      </c>
      <c r="BL7" s="38">
        <v>1298.9100000000001</v>
      </c>
      <c r="BM7" s="38">
        <v>1243.71</v>
      </c>
      <c r="BN7" s="38">
        <v>1194.1500000000001</v>
      </c>
      <c r="BO7" s="38">
        <v>1206.79</v>
      </c>
      <c r="BP7" s="38">
        <v>1218.7</v>
      </c>
      <c r="BQ7" s="38">
        <v>120.09</v>
      </c>
      <c r="BR7" s="38">
        <v>123.47</v>
      </c>
      <c r="BS7" s="38">
        <v>111.26</v>
      </c>
      <c r="BT7" s="38">
        <v>61.08</v>
      </c>
      <c r="BU7" s="38">
        <v>60.36</v>
      </c>
      <c r="BV7" s="38">
        <v>66.22</v>
      </c>
      <c r="BW7" s="38">
        <v>69.87</v>
      </c>
      <c r="BX7" s="38">
        <v>74.3</v>
      </c>
      <c r="BY7" s="38">
        <v>72.260000000000005</v>
      </c>
      <c r="BZ7" s="38">
        <v>71.84</v>
      </c>
      <c r="CA7" s="38">
        <v>74.17</v>
      </c>
      <c r="CB7" s="38">
        <v>77.03</v>
      </c>
      <c r="CC7" s="38">
        <v>74.92</v>
      </c>
      <c r="CD7" s="38">
        <v>83.05</v>
      </c>
      <c r="CE7" s="38">
        <v>197.15</v>
      </c>
      <c r="CF7" s="38">
        <v>197.79</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96.65</v>
      </c>
      <c r="CY7" s="38">
        <v>96.69</v>
      </c>
      <c r="CZ7" s="38">
        <v>96.87</v>
      </c>
      <c r="DA7" s="38">
        <v>96.75</v>
      </c>
      <c r="DB7" s="38">
        <v>96.87</v>
      </c>
      <c r="DC7" s="38">
        <v>82.9</v>
      </c>
      <c r="DD7" s="38">
        <v>83.5</v>
      </c>
      <c r="DE7" s="38">
        <v>83.06</v>
      </c>
      <c r="DF7" s="38">
        <v>83.32</v>
      </c>
      <c r="DG7" s="38">
        <v>83.75</v>
      </c>
      <c r="DH7" s="38">
        <v>84.2</v>
      </c>
      <c r="DI7" s="38">
        <v>22.77</v>
      </c>
      <c r="DJ7" s="38">
        <v>24.54</v>
      </c>
      <c r="DK7" s="38">
        <v>25.88</v>
      </c>
      <c r="DL7" s="38">
        <v>26.42</v>
      </c>
      <c r="DM7" s="38">
        <v>28.16</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0.01</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式部　裕市</cp:lastModifiedBy>
  <dcterms:created xsi:type="dcterms:W3CDTF">2020-12-04T02:32:17Z</dcterms:created>
  <dcterms:modified xsi:type="dcterms:W3CDTF">2021-01-29T02:30:35Z</dcterms:modified>
  <cp:category/>
</cp:coreProperties>
</file>