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病院経営課\05　病院経営課\03_経理\★調査\R2年度\20210129_【総務省】公営企業に係る経営比較分析表（令和元年度決算）の分析等について\02_提出\"/>
    </mc:Choice>
  </mc:AlternateContent>
  <workbookProtection workbookAlgorithmName="SHA-512" workbookHashValue="G1xiWo31OR38QfJvAgBIQPSR5VG4khlamO1mGXOhAzULsW4sQvAkSWezUd1aKcCKqU5lxAYylQBEdCNfXtDI7g==" workbookSaltValue="dt9/A/wj8+Qfjrnhhow/xQ==" workbookSpinCount="100000" lockStructure="1"/>
  <bookViews>
    <workbookView xWindow="0" yWindow="0" windowWidth="19200" windowHeight="11496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IZ32" i="4"/>
  <c r="FL54" i="4"/>
  <c r="HM78" i="4"/>
  <c r="FL32" i="4"/>
  <c r="CS78" i="4"/>
  <c r="BX54" i="4"/>
  <c r="BX32" i="4"/>
  <c r="MN54" i="4"/>
  <c r="MN32" i="4"/>
  <c r="C11" i="5"/>
  <c r="D11" i="5"/>
  <c r="E11" i="5"/>
  <c r="B11" i="5"/>
  <c r="FH78" i="4" l="1"/>
  <c r="DS54" i="4"/>
  <c r="DS32" i="4"/>
  <c r="AN78" i="4"/>
  <c r="AE54" i="4"/>
  <c r="AE32" i="4"/>
  <c r="KC78" i="4"/>
  <c r="HG54" i="4"/>
  <c r="HG32" i="4"/>
  <c r="KU54" i="4"/>
  <c r="KU32" i="4"/>
  <c r="KF32" i="4"/>
  <c r="JJ78" i="4"/>
  <c r="GR54" i="4"/>
  <c r="GR32" i="4"/>
  <c r="EO78" i="4"/>
  <c r="DD54" i="4"/>
  <c r="DD32" i="4"/>
  <c r="KF54" i="4"/>
  <c r="U78" i="4"/>
  <c r="P54" i="4"/>
  <c r="P32" i="4"/>
  <c r="BI32" i="4"/>
  <c r="LY54" i="4"/>
  <c r="LY32" i="4"/>
  <c r="LO78" i="4"/>
  <c r="BZ78" i="4"/>
  <c r="BI54" i="4"/>
  <c r="IK54" i="4"/>
  <c r="IK32" i="4"/>
  <c r="GT78" i="4"/>
  <c r="EW54" i="4"/>
  <c r="EW32" i="4"/>
  <c r="GA78" i="4"/>
  <c r="BG78" i="4"/>
  <c r="AT54" i="4"/>
  <c r="AT32" i="4"/>
  <c r="LJ54" i="4"/>
  <c r="LJ32" i="4"/>
  <c r="EH32" i="4"/>
  <c r="KV78" i="4"/>
  <c r="HV54" i="4"/>
  <c r="HV32" i="4"/>
  <c r="EH54" i="4"/>
</calcChain>
</file>

<file path=xl/sharedStrings.xml><?xml version="1.0" encoding="utf-8"?>
<sst xmlns="http://schemas.openxmlformats.org/spreadsheetml/2006/main" count="322" uniqueCount="180">
  <si>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</si>
  <si>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</si>
  <si>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</si>
  <si>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</si>
  <si>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</si>
  <si>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</si>
  <si>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</si>
  <si>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</si>
  <si>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</si>
  <si>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</si>
  <si>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</si>
  <si>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</si>
  <si>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</si>
  <si>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</si>
  <si>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</si>
  <si>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</si>
  <si>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</si>
  <si>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</si>
  <si>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</si>
  <si>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</si>
  <si>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</si>
  <si>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</si>
  <si>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</si>
  <si>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</si>
  <si>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</si>
  <si>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</si>
  <si>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</si>
  <si>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</si>
  <si>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</si>
  <si>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</si>
  <si>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</si>
  <si>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</si>
  <si>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</si>
  <si>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</si>
  <si>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</si>
  <si>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</si>
  <si>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</si>
  <si>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</si>
  <si>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</si>
  <si>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</si>
  <si>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</si>
  <si>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</si>
  <si>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</si>
  <si>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</si>
  <si>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</si>
  <si>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</si>
  <si>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</si>
  <si>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</si>
  <si>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</si>
  <si>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</si>
  <si>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</si>
  <si>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</si>
  <si>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</si>
  <si>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</si>
  <si>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</si>
  <si>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</si>
  <si>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</si>
  <si>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</si>
  <si>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</si>
  <si>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</si>
  <si>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</si>
  <si>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</si>
  <si>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</si>
  <si>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</si>
  <si>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</si>
  <si>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</si>
  <si>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</si>
  <si>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</si>
  <si>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</si>
  <si>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</si>
  <si>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</si>
  <si>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</si>
  <si>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</si>
  <si>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</si>
  <si>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</si>
  <si>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</si>
  <si>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</si>
  <si>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</si>
  <si>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</si>
  <si>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</si>
  <si>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</si>
  <si>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</si>
  <si>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</si>
  <si>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</si>
  <si>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</si>
  <si>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</si>
  <si>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</si>
  <si>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</si>
  <si>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</si>
  <si>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</si>
  <si>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</si>
  <si>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</si>
  <si>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</si>
  <si>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</si>
  <si>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</si>
  <si>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</si>
  <si>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</si>
  <si>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</si>
  <si>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</si>
  <si>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</si>
  <si>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</si>
  <si>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</si>
  <si>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</si>
  <si>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</si>
  <si>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</si>
  <si>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</si>
  <si>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</si>
  <si>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</si>
  <si>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</si>
  <si>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</si>
  <si>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</si>
  <si>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</si>
  <si>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</si>
  <si>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</si>
  <si>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</si>
  <si>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</si>
  <si>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</si>
  <si>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</si>
  <si>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</si>
  <si>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</si>
  <si>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</si>
  <si>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</si>
  <si>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</si>
  <si>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</si>
  <si>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</si>
  <si>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</si>
  <si>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</si>
  <si>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</si>
  <si>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</si>
  <si>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</si>
  <si>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</si>
  <si>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</si>
  <si>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</si>
  <si>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</si>
  <si>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</si>
  <si>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</si>
  <si>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</si>
  <si>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</si>
  <si>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</si>
  <si>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</si>
  <si>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</si>
  <si>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</si>
  <si>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</si>
  <si>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</si>
  <si>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</si>
  <si>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</si>
  <si>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</si>
  <si>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</si>
  <si>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</si>
  <si>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</si>
  <si>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</si>
  <si>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</si>
  <si>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</si>
  <si>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</si>
  <si>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</si>
  <si>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</si>
  <si>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</si>
  <si>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</si>
  <si>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神奈川県</t>
  </si>
  <si>
    <t>横浜市</t>
  </si>
  <si>
    <t>脳卒中・神経脊椎センター</t>
  </si>
  <si>
    <t>条例全部</t>
  </si>
  <si>
    <t>病院事業</t>
  </si>
  <si>
    <t>一般病院</t>
  </si>
  <si>
    <t>300床以上～400床未満</t>
  </si>
  <si>
    <t>自治体職員 学術・研究機関出身</t>
  </si>
  <si>
    <t>直営</t>
  </si>
  <si>
    <t>ド I 訓</t>
  </si>
  <si>
    <t>救 臨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</si>
  <si>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</si>
  <si>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</si>
  <si>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</si>
  <si>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</si>
  <si>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</si>
  <si>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</si>
  <si>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</si>
  <si>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政策的医療を含む中枢神経全般に対する高度急性期・急性期から回復期までの一貫した医療機能を活かし、「脳卒中」「神経疾患」「脊椎脊髄疾患」「リハビリテーション」の専門病院として先進的な医療と臨床研究に取組んでいます。</t>
    <phoneticPr fontId="5"/>
  </si>
  <si>
    <t xml:space="preserve">  脳血管疾患に加え、神経・脊椎脊髄分野に診療機能を拡大したことなどにより、平成27年度に経常黒字となりましたが、その後、入院患者数が伸び悩み、平成28年度以降は再び経常赤字となっています。
　</t>
    <phoneticPr fontId="5"/>
  </si>
  <si>
    <t>　平成11年開院の施設であり、建物等の設備についてしゅん工から20年以上が経過する中、老朽化の影響が少しずつ発生してきています。
　今後は、適切な修繕計画に基づき、メンテナンスを行っていく必要があります。</t>
    <rPh sb="34" eb="36">
      <t>イジョウ</t>
    </rPh>
    <phoneticPr fontId="5"/>
  </si>
  <si>
    <t>　平成30年から新たに、膝関節疾患にも診療機能を拡充したほか、他病院との円滑な連携により、地域包括ケア病棟や回復期リハビリテーション病棟の利用率向上を図ることなどにより、新規入院患者の確保を行い、経常黒字化を目指しま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</si>
</sst>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82</c:v>
                </c:pt>
                <c:pt idx="1">
                  <c:v>81.5</c:v>
                </c:pt>
                <c:pt idx="2">
                  <c:v>77.599999999999994</c:v>
                </c:pt>
                <c:pt idx="3">
                  <c:v>77.7</c:v>
                </c:pt>
                <c:pt idx="4">
                  <c:v>77.099999999999994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8-4B2F-9093-BF85AEEC0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72.599999999999994</c:v>
                </c:pt>
                <c:pt idx="2">
                  <c:v>73.5</c:v>
                </c:pt>
                <c:pt idx="3">
                  <c:v>74.099999999999994</c:v>
                </c:pt>
                <c:pt idx="4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D8-4B2F-9093-BF85AEEC0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11845</c:v>
                </c:pt>
                <c:pt idx="1">
                  <c:v>11386</c:v>
                </c:pt>
                <c:pt idx="2">
                  <c:v>11477</c:v>
                </c:pt>
                <c:pt idx="3">
                  <c:v>11152</c:v>
                </c:pt>
                <c:pt idx="4">
                  <c:v>11976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9-43E1-9CD3-CFD73D284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13096</c:v>
                </c:pt>
                <c:pt idx="1">
                  <c:v>13552</c:v>
                </c:pt>
                <c:pt idx="2">
                  <c:v>13792</c:v>
                </c:pt>
                <c:pt idx="3">
                  <c:v>14290</c:v>
                </c:pt>
                <c:pt idx="4">
                  <c:v>15111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29-43E1-9CD3-CFD73D284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47903</c:v>
                </c:pt>
                <c:pt idx="1">
                  <c:v>49631</c:v>
                </c:pt>
                <c:pt idx="2">
                  <c:v>50646</c:v>
                </c:pt>
                <c:pt idx="3">
                  <c:v>50123</c:v>
                </c:pt>
                <c:pt idx="4">
                  <c:v>55581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6-41C7-91E2-4953BE66F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50413</c:v>
                </c:pt>
                <c:pt idx="1">
                  <c:v>50510</c:v>
                </c:pt>
                <c:pt idx="2">
                  <c:v>50958</c:v>
                </c:pt>
                <c:pt idx="3">
                  <c:v>52405</c:v>
                </c:pt>
                <c:pt idx="4">
                  <c:v>53523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6-41C7-91E2-4953BE66F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465.1</c:v>
                </c:pt>
                <c:pt idx="1">
                  <c:v>464.5</c:v>
                </c:pt>
                <c:pt idx="2">
                  <c:v>490.9</c:v>
                </c:pt>
                <c:pt idx="3">
                  <c:v>510.1</c:v>
                </c:pt>
                <c:pt idx="4">
                  <c:v>474.8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1-4D9D-B60B-46EB183D1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73.099999999999994</c:v>
                </c:pt>
                <c:pt idx="1">
                  <c:v>76.3</c:v>
                </c:pt>
                <c:pt idx="2">
                  <c:v>80.7</c:v>
                </c:pt>
                <c:pt idx="3">
                  <c:v>75.900000000000006</c:v>
                </c:pt>
                <c:pt idx="4">
                  <c:v>75.099999999999994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A1-4D9D-B60B-46EB183D1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73.3</c:v>
                </c:pt>
                <c:pt idx="1">
                  <c:v>76.2</c:v>
                </c:pt>
                <c:pt idx="2">
                  <c:v>69.099999999999994</c:v>
                </c:pt>
                <c:pt idx="3">
                  <c:v>68.3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E-4109-B215-FE464211E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91.1</c:v>
                </c:pt>
                <c:pt idx="1">
                  <c:v>90.1</c:v>
                </c:pt>
                <c:pt idx="2">
                  <c:v>89.6</c:v>
                </c:pt>
                <c:pt idx="3">
                  <c:v>89.7</c:v>
                </c:pt>
                <c:pt idx="4">
                  <c:v>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E-4109-B215-FE464211E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103</c:v>
                </c:pt>
                <c:pt idx="1">
                  <c:v>99.8</c:v>
                </c:pt>
                <c:pt idx="2">
                  <c:v>97</c:v>
                </c:pt>
                <c:pt idx="3">
                  <c:v>97</c:v>
                </c:pt>
                <c:pt idx="4">
                  <c:v>96.8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3-4065-85CA-3FD56E955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</c:v>
                </c:pt>
                <c:pt idx="1">
                  <c:v>97.2</c:v>
                </c:pt>
                <c:pt idx="2">
                  <c:v>97</c:v>
                </c:pt>
                <c:pt idx="3">
                  <c:v>97.8</c:v>
                </c:pt>
                <c:pt idx="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F3-4065-85CA-3FD56E955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62.9</c:v>
                </c:pt>
                <c:pt idx="1">
                  <c:v>64.5</c:v>
                </c:pt>
                <c:pt idx="2">
                  <c:v>64.7</c:v>
                </c:pt>
                <c:pt idx="3">
                  <c:v>65.8</c:v>
                </c:pt>
                <c:pt idx="4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EA-47D5-A930-694EB98A3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50.3</c:v>
                </c:pt>
                <c:pt idx="1">
                  <c:v>49.8</c:v>
                </c:pt>
                <c:pt idx="2">
                  <c:v>50.9</c:v>
                </c:pt>
                <c:pt idx="3">
                  <c:v>51.9</c:v>
                </c:pt>
                <c:pt idx="4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EA-47D5-A930-694EB98A3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77.599999999999994</c:v>
                </c:pt>
                <c:pt idx="1">
                  <c:v>79.3</c:v>
                </c:pt>
                <c:pt idx="2">
                  <c:v>71.599999999999994</c:v>
                </c:pt>
                <c:pt idx="3">
                  <c:v>73.400000000000006</c:v>
                </c:pt>
                <c:pt idx="4">
                  <c:v>79.5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4-4BB9-955A-D71BF2223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65.7</c:v>
                </c:pt>
                <c:pt idx="1">
                  <c:v>65</c:v>
                </c:pt>
                <c:pt idx="2">
                  <c:v>66.8</c:v>
                </c:pt>
                <c:pt idx="3">
                  <c:v>68.2</c:v>
                </c:pt>
                <c:pt idx="4">
                  <c:v>69.400000000000006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4-4BB9-955A-D71BF2223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102850953</c:v>
                </c:pt>
                <c:pt idx="1">
                  <c:v>103153010</c:v>
                </c:pt>
                <c:pt idx="2">
                  <c:v>105853963</c:v>
                </c:pt>
                <c:pt idx="3">
                  <c:v>105094487</c:v>
                </c:pt>
                <c:pt idx="4">
                  <c:v>104675373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F-4E55-93D0-C20B58786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42578034</c:v>
                </c:pt>
                <c:pt idx="1">
                  <c:v>45645830</c:v>
                </c:pt>
                <c:pt idx="2">
                  <c:v>47082778</c:v>
                </c:pt>
                <c:pt idx="3">
                  <c:v>48918364</c:v>
                </c:pt>
                <c:pt idx="4">
                  <c:v>49696718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BF-4E55-93D0-C20B58786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16.7</c:v>
                </c:pt>
                <c:pt idx="1">
                  <c:v>16.2</c:v>
                </c:pt>
                <c:pt idx="2">
                  <c:v>16.399999999999999</c:v>
                </c:pt>
                <c:pt idx="3">
                  <c:v>16.3</c:v>
                </c:pt>
                <c:pt idx="4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0-4A44-8728-65B018484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23.9</c:v>
                </c:pt>
                <c:pt idx="1">
                  <c:v>23.8</c:v>
                </c:pt>
                <c:pt idx="2">
                  <c:v>23.9</c:v>
                </c:pt>
                <c:pt idx="3">
                  <c:v>23.6</c:v>
                </c:pt>
                <c:pt idx="4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0-4A44-8728-65B018484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75.7</c:v>
                </c:pt>
                <c:pt idx="2">
                  <c:v>73.5</c:v>
                </c:pt>
                <c:pt idx="3">
                  <c:v>73.2</c:v>
                </c:pt>
                <c:pt idx="4">
                  <c:v>70.599999999999994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1-42FF-A63E-68A3FA80D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54.8</c:v>
                </c:pt>
                <c:pt idx="1">
                  <c:v>55.8</c:v>
                </c:pt>
                <c:pt idx="2">
                  <c:v>56.1</c:v>
                </c:pt>
                <c:pt idx="3">
                  <c:v>56</c:v>
                </c:pt>
                <c:pt idx="4">
                  <c:v>56.2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41-42FF-A63E-68A3FA80D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ET1" zoomScaleNormal="100" zoomScaleSheetLayoutView="70" workbookViewId="0">
      <selection activeCell="NY67" sqref="NY67"/>
    </sheetView>
  </sheetViews>
  <sheetFormatPr defaultColWidth="2.6640625" defaultRowHeight="13.2" x14ac:dyDescent="0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  <col min="393" max="393" width="2.6640625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 x14ac:dyDescent="0.2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 x14ac:dyDescent="0.2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152" t="str">
        <f>データ!H6</f>
        <v>神奈川県横浜市　脳卒中・神経脊椎センター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144" t="s">
        <v>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6"/>
      <c r="AU7" s="144" t="s">
        <v>2</v>
      </c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6"/>
      <c r="CN7" s="144" t="s">
        <v>3</v>
      </c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6"/>
      <c r="EG7" s="144" t="s">
        <v>4</v>
      </c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6"/>
      <c r="FZ7" s="144" t="s">
        <v>5</v>
      </c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6"/>
      <c r="ID7" s="144" t="s">
        <v>6</v>
      </c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  <c r="IT7" s="145"/>
      <c r="IU7" s="145"/>
      <c r="IV7" s="145"/>
      <c r="IW7" s="145"/>
      <c r="IX7" s="145"/>
      <c r="IY7" s="145"/>
      <c r="IZ7" s="145"/>
      <c r="JA7" s="145"/>
      <c r="JB7" s="145"/>
      <c r="JC7" s="145"/>
      <c r="JD7" s="145"/>
      <c r="JE7" s="145"/>
      <c r="JF7" s="145"/>
      <c r="JG7" s="145"/>
      <c r="JH7" s="145"/>
      <c r="JI7" s="145"/>
      <c r="JJ7" s="145"/>
      <c r="JK7" s="145"/>
      <c r="JL7" s="145"/>
      <c r="JM7" s="145"/>
      <c r="JN7" s="145"/>
      <c r="JO7" s="145"/>
      <c r="JP7" s="145"/>
      <c r="JQ7" s="145"/>
      <c r="JR7" s="145"/>
      <c r="JS7" s="145"/>
      <c r="JT7" s="145"/>
      <c r="JU7" s="145"/>
      <c r="JV7" s="146"/>
      <c r="JW7" s="144" t="s">
        <v>7</v>
      </c>
      <c r="JX7" s="145"/>
      <c r="JY7" s="145"/>
      <c r="JZ7" s="145"/>
      <c r="KA7" s="145"/>
      <c r="KB7" s="145"/>
      <c r="KC7" s="145"/>
      <c r="KD7" s="145"/>
      <c r="KE7" s="145"/>
      <c r="KF7" s="145"/>
      <c r="KG7" s="145"/>
      <c r="KH7" s="145"/>
      <c r="KI7" s="145"/>
      <c r="KJ7" s="145"/>
      <c r="KK7" s="145"/>
      <c r="KL7" s="145"/>
      <c r="KM7" s="145"/>
      <c r="KN7" s="145"/>
      <c r="KO7" s="145"/>
      <c r="KP7" s="145"/>
      <c r="KQ7" s="145"/>
      <c r="KR7" s="145"/>
      <c r="KS7" s="145"/>
      <c r="KT7" s="145"/>
      <c r="KU7" s="145"/>
      <c r="KV7" s="145"/>
      <c r="KW7" s="145"/>
      <c r="KX7" s="145"/>
      <c r="KY7" s="145"/>
      <c r="KZ7" s="145"/>
      <c r="LA7" s="145"/>
      <c r="LB7" s="145"/>
      <c r="LC7" s="145"/>
      <c r="LD7" s="145"/>
      <c r="LE7" s="145"/>
      <c r="LF7" s="145"/>
      <c r="LG7" s="145"/>
      <c r="LH7" s="145"/>
      <c r="LI7" s="145"/>
      <c r="LJ7" s="145"/>
      <c r="LK7" s="145"/>
      <c r="LL7" s="145"/>
      <c r="LM7" s="145"/>
      <c r="LN7" s="145"/>
      <c r="LO7" s="146"/>
      <c r="LP7" s="144" t="s">
        <v>8</v>
      </c>
      <c r="LQ7" s="145"/>
      <c r="LR7" s="145"/>
      <c r="LS7" s="145"/>
      <c r="LT7" s="145"/>
      <c r="LU7" s="145"/>
      <c r="LV7" s="145"/>
      <c r="LW7" s="145"/>
      <c r="LX7" s="145"/>
      <c r="LY7" s="145"/>
      <c r="LZ7" s="145"/>
      <c r="MA7" s="145"/>
      <c r="MB7" s="145"/>
      <c r="MC7" s="145"/>
      <c r="MD7" s="145"/>
      <c r="ME7" s="145"/>
      <c r="MF7" s="145"/>
      <c r="MG7" s="145"/>
      <c r="MH7" s="145"/>
      <c r="MI7" s="145"/>
      <c r="MJ7" s="145"/>
      <c r="MK7" s="145"/>
      <c r="ML7" s="145"/>
      <c r="MM7" s="145"/>
      <c r="MN7" s="145"/>
      <c r="MO7" s="145"/>
      <c r="MP7" s="145"/>
      <c r="MQ7" s="145"/>
      <c r="MR7" s="145"/>
      <c r="MS7" s="145"/>
      <c r="MT7" s="145"/>
      <c r="MU7" s="145"/>
      <c r="MV7" s="145"/>
      <c r="MW7" s="145"/>
      <c r="MX7" s="145"/>
      <c r="MY7" s="145"/>
      <c r="MZ7" s="145"/>
      <c r="NA7" s="145"/>
      <c r="NB7" s="145"/>
      <c r="NC7" s="145"/>
      <c r="ND7" s="145"/>
      <c r="NE7" s="145"/>
      <c r="NF7" s="145"/>
      <c r="NG7" s="145"/>
      <c r="NH7" s="14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2">
      <c r="A8" s="2"/>
      <c r="B8" s="139" t="str">
        <f>データ!K6</f>
        <v>条例全部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一般病院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300床以上～400床未満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自治体職員 学術・研究機関出身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>
        <f>データ!Y6</f>
        <v>300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 t="str">
        <f>データ!Z6</f>
        <v>-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 t="str">
        <f>データ!AA6</f>
        <v>-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9" t="s">
        <v>10</v>
      </c>
      <c r="NK8" s="15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2">
      <c r="A9" s="2"/>
      <c r="B9" s="144" t="s">
        <v>12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6"/>
      <c r="AU9" s="144" t="s">
        <v>13</v>
      </c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6"/>
      <c r="CN9" s="144" t="s">
        <v>14</v>
      </c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6"/>
      <c r="EG9" s="144" t="s">
        <v>15</v>
      </c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6"/>
      <c r="FZ9" s="144" t="s">
        <v>16</v>
      </c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6"/>
      <c r="ID9" s="144" t="s">
        <v>17</v>
      </c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  <c r="IU9" s="145"/>
      <c r="IV9" s="145"/>
      <c r="IW9" s="145"/>
      <c r="IX9" s="145"/>
      <c r="IY9" s="145"/>
      <c r="IZ9" s="145"/>
      <c r="JA9" s="145"/>
      <c r="JB9" s="145"/>
      <c r="JC9" s="145"/>
      <c r="JD9" s="145"/>
      <c r="JE9" s="145"/>
      <c r="JF9" s="145"/>
      <c r="JG9" s="145"/>
      <c r="JH9" s="145"/>
      <c r="JI9" s="145"/>
      <c r="JJ9" s="145"/>
      <c r="JK9" s="145"/>
      <c r="JL9" s="145"/>
      <c r="JM9" s="145"/>
      <c r="JN9" s="145"/>
      <c r="JO9" s="145"/>
      <c r="JP9" s="145"/>
      <c r="JQ9" s="145"/>
      <c r="JR9" s="145"/>
      <c r="JS9" s="145"/>
      <c r="JT9" s="145"/>
      <c r="JU9" s="145"/>
      <c r="JV9" s="146"/>
      <c r="JW9" s="144" t="s">
        <v>18</v>
      </c>
      <c r="JX9" s="145"/>
      <c r="JY9" s="145"/>
      <c r="JZ9" s="145"/>
      <c r="KA9" s="145"/>
      <c r="KB9" s="145"/>
      <c r="KC9" s="145"/>
      <c r="KD9" s="145"/>
      <c r="KE9" s="145"/>
      <c r="KF9" s="145"/>
      <c r="KG9" s="145"/>
      <c r="KH9" s="145"/>
      <c r="KI9" s="145"/>
      <c r="KJ9" s="145"/>
      <c r="KK9" s="145"/>
      <c r="KL9" s="145"/>
      <c r="KM9" s="145"/>
      <c r="KN9" s="145"/>
      <c r="KO9" s="145"/>
      <c r="KP9" s="145"/>
      <c r="KQ9" s="145"/>
      <c r="KR9" s="145"/>
      <c r="KS9" s="145"/>
      <c r="KT9" s="145"/>
      <c r="KU9" s="145"/>
      <c r="KV9" s="145"/>
      <c r="KW9" s="145"/>
      <c r="KX9" s="145"/>
      <c r="KY9" s="145"/>
      <c r="KZ9" s="145"/>
      <c r="LA9" s="145"/>
      <c r="LB9" s="145"/>
      <c r="LC9" s="145"/>
      <c r="LD9" s="145"/>
      <c r="LE9" s="145"/>
      <c r="LF9" s="145"/>
      <c r="LG9" s="145"/>
      <c r="LH9" s="145"/>
      <c r="LI9" s="145"/>
      <c r="LJ9" s="145"/>
      <c r="LK9" s="145"/>
      <c r="LL9" s="145"/>
      <c r="LM9" s="145"/>
      <c r="LN9" s="145"/>
      <c r="LO9" s="146"/>
      <c r="LP9" s="144" t="s">
        <v>19</v>
      </c>
      <c r="LQ9" s="145"/>
      <c r="LR9" s="145"/>
      <c r="LS9" s="145"/>
      <c r="LT9" s="145"/>
      <c r="LU9" s="145"/>
      <c r="LV9" s="145"/>
      <c r="LW9" s="145"/>
      <c r="LX9" s="145"/>
      <c r="LY9" s="145"/>
      <c r="LZ9" s="145"/>
      <c r="MA9" s="145"/>
      <c r="MB9" s="145"/>
      <c r="MC9" s="145"/>
      <c r="MD9" s="145"/>
      <c r="ME9" s="145"/>
      <c r="MF9" s="145"/>
      <c r="MG9" s="145"/>
      <c r="MH9" s="145"/>
      <c r="MI9" s="145"/>
      <c r="MJ9" s="145"/>
      <c r="MK9" s="145"/>
      <c r="ML9" s="145"/>
      <c r="MM9" s="145"/>
      <c r="MN9" s="145"/>
      <c r="MO9" s="145"/>
      <c r="MP9" s="145"/>
      <c r="MQ9" s="145"/>
      <c r="MR9" s="145"/>
      <c r="MS9" s="145"/>
      <c r="MT9" s="145"/>
      <c r="MU9" s="145"/>
      <c r="MV9" s="145"/>
      <c r="MW9" s="145"/>
      <c r="MX9" s="145"/>
      <c r="MY9" s="145"/>
      <c r="MZ9" s="145"/>
      <c r="NA9" s="145"/>
      <c r="NB9" s="145"/>
      <c r="NC9" s="145"/>
      <c r="ND9" s="145"/>
      <c r="NE9" s="145"/>
      <c r="NF9" s="145"/>
      <c r="NG9" s="145"/>
      <c r="NH9" s="146"/>
      <c r="NI9" s="3"/>
      <c r="NJ9" s="147" t="s">
        <v>20</v>
      </c>
      <c r="NK9" s="14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2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10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-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ド I 訓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救 臨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 t="str">
        <f>データ!AB6</f>
        <v>-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 t="str">
        <f>データ!AC6</f>
        <v>-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データ!AD6</f>
        <v>300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2" t="s">
        <v>22</v>
      </c>
      <c r="NK10" s="14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2">
      <c r="A11" s="2"/>
      <c r="B11" s="144" t="s">
        <v>24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6"/>
      <c r="AU11" s="144" t="s">
        <v>25</v>
      </c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6"/>
      <c r="CN11" s="144" t="s">
        <v>26</v>
      </c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6"/>
      <c r="EG11" s="144" t="s">
        <v>27</v>
      </c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6"/>
      <c r="ID11" s="144" t="s">
        <v>28</v>
      </c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  <c r="IO11" s="145"/>
      <c r="IP11" s="145"/>
      <c r="IQ11" s="145"/>
      <c r="IR11" s="145"/>
      <c r="IS11" s="145"/>
      <c r="IT11" s="145"/>
      <c r="IU11" s="145"/>
      <c r="IV11" s="145"/>
      <c r="IW11" s="145"/>
      <c r="IX11" s="145"/>
      <c r="IY11" s="145"/>
      <c r="IZ11" s="145"/>
      <c r="JA11" s="145"/>
      <c r="JB11" s="145"/>
      <c r="JC11" s="145"/>
      <c r="JD11" s="145"/>
      <c r="JE11" s="145"/>
      <c r="JF11" s="145"/>
      <c r="JG11" s="145"/>
      <c r="JH11" s="145"/>
      <c r="JI11" s="145"/>
      <c r="JJ11" s="145"/>
      <c r="JK11" s="145"/>
      <c r="JL11" s="145"/>
      <c r="JM11" s="145"/>
      <c r="JN11" s="145"/>
      <c r="JO11" s="145"/>
      <c r="JP11" s="145"/>
      <c r="JQ11" s="145"/>
      <c r="JR11" s="145"/>
      <c r="JS11" s="145"/>
      <c r="JT11" s="145"/>
      <c r="JU11" s="145"/>
      <c r="JV11" s="146"/>
      <c r="JW11" s="144" t="s">
        <v>29</v>
      </c>
      <c r="JX11" s="145"/>
      <c r="JY11" s="145"/>
      <c r="JZ11" s="145"/>
      <c r="KA11" s="145"/>
      <c r="KB11" s="145"/>
      <c r="KC11" s="145"/>
      <c r="KD11" s="145"/>
      <c r="KE11" s="145"/>
      <c r="KF11" s="145"/>
      <c r="KG11" s="145"/>
      <c r="KH11" s="145"/>
      <c r="KI11" s="145"/>
      <c r="KJ11" s="145"/>
      <c r="KK11" s="145"/>
      <c r="KL11" s="145"/>
      <c r="KM11" s="145"/>
      <c r="KN11" s="145"/>
      <c r="KO11" s="145"/>
      <c r="KP11" s="145"/>
      <c r="KQ11" s="145"/>
      <c r="KR11" s="145"/>
      <c r="KS11" s="145"/>
      <c r="KT11" s="145"/>
      <c r="KU11" s="145"/>
      <c r="KV11" s="145"/>
      <c r="KW11" s="145"/>
      <c r="KX11" s="145"/>
      <c r="KY11" s="145"/>
      <c r="KZ11" s="145"/>
      <c r="LA11" s="145"/>
      <c r="LB11" s="145"/>
      <c r="LC11" s="145"/>
      <c r="LD11" s="145"/>
      <c r="LE11" s="145"/>
      <c r="LF11" s="145"/>
      <c r="LG11" s="145"/>
      <c r="LH11" s="145"/>
      <c r="LI11" s="145"/>
      <c r="LJ11" s="145"/>
      <c r="LK11" s="145"/>
      <c r="LL11" s="145"/>
      <c r="LM11" s="145"/>
      <c r="LN11" s="145"/>
      <c r="LO11" s="146"/>
      <c r="LP11" s="144" t="s">
        <v>30</v>
      </c>
      <c r="LQ11" s="145"/>
      <c r="LR11" s="145"/>
      <c r="LS11" s="145"/>
      <c r="LT11" s="145"/>
      <c r="LU11" s="145"/>
      <c r="LV11" s="145"/>
      <c r="LW11" s="145"/>
      <c r="LX11" s="145"/>
      <c r="LY11" s="145"/>
      <c r="LZ11" s="145"/>
      <c r="MA11" s="145"/>
      <c r="MB11" s="145"/>
      <c r="MC11" s="145"/>
      <c r="MD11" s="145"/>
      <c r="ME11" s="145"/>
      <c r="MF11" s="145"/>
      <c r="MG11" s="145"/>
      <c r="MH11" s="145"/>
      <c r="MI11" s="145"/>
      <c r="MJ11" s="145"/>
      <c r="MK11" s="145"/>
      <c r="ML11" s="145"/>
      <c r="MM11" s="145"/>
      <c r="MN11" s="145"/>
      <c r="MO11" s="145"/>
      <c r="MP11" s="145"/>
      <c r="MQ11" s="145"/>
      <c r="MR11" s="145"/>
      <c r="MS11" s="145"/>
      <c r="MT11" s="145"/>
      <c r="MU11" s="145"/>
      <c r="MV11" s="145"/>
      <c r="MW11" s="145"/>
      <c r="MX11" s="145"/>
      <c r="MY11" s="145"/>
      <c r="MZ11" s="145"/>
      <c r="NA11" s="145"/>
      <c r="NB11" s="145"/>
      <c r="NC11" s="145"/>
      <c r="ND11" s="145"/>
      <c r="NE11" s="145"/>
      <c r="NF11" s="145"/>
      <c r="NG11" s="145"/>
      <c r="NH11" s="14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128">
        <f>データ!U6</f>
        <v>3754772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38737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非該当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７：１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ID12" s="128">
        <f>データ!AE6</f>
        <v>300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 t="str">
        <f>データ!AF6</f>
        <v>-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>
        <f>データ!AG6</f>
        <v>300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31" t="s">
        <v>31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2">
      <c r="A14" s="2"/>
      <c r="B14" s="131" t="s">
        <v>32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33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 x14ac:dyDescent="0.2">
      <c r="A16" s="21"/>
      <c r="B16" s="6"/>
      <c r="C16" s="7"/>
      <c r="D16" s="7"/>
      <c r="E16" s="7"/>
      <c r="F16" s="88" t="s">
        <v>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35</v>
      </c>
      <c r="NK16" s="134"/>
      <c r="NL16" s="134"/>
      <c r="NM16" s="134"/>
      <c r="NN16" s="135"/>
      <c r="NO16" s="133" t="s">
        <v>36</v>
      </c>
      <c r="NP16" s="134"/>
      <c r="NQ16" s="134"/>
      <c r="NR16" s="134"/>
      <c r="NS16" s="135"/>
      <c r="NT16" s="133" t="s">
        <v>37</v>
      </c>
      <c r="NU16" s="134"/>
      <c r="NV16" s="134"/>
      <c r="NW16" s="134"/>
      <c r="NX16" s="135"/>
    </row>
    <row r="17" spans="1:393" ht="13.5" customHeight="1" x14ac:dyDescent="0.2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 x14ac:dyDescent="0.2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0" t="s">
        <v>38</v>
      </c>
      <c r="NK18" s="121"/>
      <c r="NL18" s="121"/>
      <c r="NM18" s="124" t="s">
        <v>39</v>
      </c>
      <c r="NN18" s="125"/>
      <c r="NO18" s="120" t="s">
        <v>38</v>
      </c>
      <c r="NP18" s="121"/>
      <c r="NQ18" s="121"/>
      <c r="NR18" s="124" t="s">
        <v>39</v>
      </c>
      <c r="NS18" s="125"/>
      <c r="NT18" s="120" t="s">
        <v>38</v>
      </c>
      <c r="NU18" s="121"/>
      <c r="NV18" s="121"/>
      <c r="NW18" s="124" t="s">
        <v>39</v>
      </c>
      <c r="NX18" s="125"/>
      <c r="OC18" s="2" t="s">
        <v>40</v>
      </c>
    </row>
    <row r="19" spans="1:393" ht="13.5" customHeight="1" x14ac:dyDescent="0.2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2"/>
      <c r="NK19" s="123"/>
      <c r="NL19" s="123"/>
      <c r="NM19" s="126"/>
      <c r="NN19" s="127"/>
      <c r="NO19" s="122"/>
      <c r="NP19" s="123"/>
      <c r="NQ19" s="123"/>
      <c r="NR19" s="126"/>
      <c r="NS19" s="127"/>
      <c r="NT19" s="122"/>
      <c r="NU19" s="123"/>
      <c r="NV19" s="123"/>
      <c r="NW19" s="126"/>
      <c r="NX19" s="127"/>
      <c r="OC19" s="28" t="s">
        <v>41</v>
      </c>
    </row>
    <row r="20" spans="1:393" ht="13.5" customHeight="1" x14ac:dyDescent="0.2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5" t="s">
        <v>42</v>
      </c>
      <c r="NK20" s="115"/>
      <c r="NL20" s="115"/>
      <c r="NM20" s="115"/>
      <c r="NN20" s="115"/>
      <c r="NO20" s="115"/>
      <c r="NP20" s="115"/>
      <c r="NQ20" s="115"/>
      <c r="NR20" s="115"/>
      <c r="NS20" s="115"/>
      <c r="NT20" s="115"/>
      <c r="NU20" s="115"/>
      <c r="NV20" s="115"/>
      <c r="NW20" s="115"/>
      <c r="NX20" s="115"/>
      <c r="OC20" s="28" t="s">
        <v>43</v>
      </c>
    </row>
    <row r="21" spans="1:393" ht="13.5" customHeight="1" x14ac:dyDescent="0.2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6"/>
      <c r="NK21" s="116"/>
      <c r="NL21" s="116"/>
      <c r="NM21" s="116"/>
      <c r="NN21" s="116"/>
      <c r="NO21" s="116"/>
      <c r="NP21" s="116"/>
      <c r="NQ21" s="116"/>
      <c r="NR21" s="116"/>
      <c r="NS21" s="116"/>
      <c r="NT21" s="116"/>
      <c r="NU21" s="116"/>
      <c r="NV21" s="116"/>
      <c r="NW21" s="116"/>
      <c r="NX21" s="116"/>
      <c r="OC21" s="28" t="s">
        <v>44</v>
      </c>
    </row>
    <row r="22" spans="1:393" ht="13.5" customHeight="1" x14ac:dyDescent="0.2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176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45</v>
      </c>
    </row>
    <row r="23" spans="1:393" ht="13.5" customHeight="1" x14ac:dyDescent="0.2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09"/>
      <c r="NK23" s="110"/>
      <c r="NL23" s="110"/>
      <c r="NM23" s="110"/>
      <c r="NN23" s="110"/>
      <c r="NO23" s="110"/>
      <c r="NP23" s="110"/>
      <c r="NQ23" s="110"/>
      <c r="NR23" s="110"/>
      <c r="NS23" s="110"/>
      <c r="NT23" s="110"/>
      <c r="NU23" s="110"/>
      <c r="NV23" s="110"/>
      <c r="NW23" s="110"/>
      <c r="NX23" s="111"/>
      <c r="OC23" s="28" t="s">
        <v>46</v>
      </c>
    </row>
    <row r="24" spans="1:393" ht="13.5" customHeight="1" x14ac:dyDescent="0.2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09"/>
      <c r="NK24" s="110"/>
      <c r="NL24" s="110"/>
      <c r="NM24" s="110"/>
      <c r="NN24" s="110"/>
      <c r="NO24" s="110"/>
      <c r="NP24" s="110"/>
      <c r="NQ24" s="110"/>
      <c r="NR24" s="110"/>
      <c r="NS24" s="110"/>
      <c r="NT24" s="110"/>
      <c r="NU24" s="110"/>
      <c r="NV24" s="110"/>
      <c r="NW24" s="110"/>
      <c r="NX24" s="111"/>
      <c r="OC24" s="28" t="s">
        <v>47</v>
      </c>
    </row>
    <row r="25" spans="1:393" ht="13.5" customHeight="1" x14ac:dyDescent="0.2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09"/>
      <c r="NK25" s="110"/>
      <c r="NL25" s="110"/>
      <c r="NM25" s="110"/>
      <c r="NN25" s="110"/>
      <c r="NO25" s="110"/>
      <c r="NP25" s="110"/>
      <c r="NQ25" s="110"/>
      <c r="NR25" s="110"/>
      <c r="NS25" s="110"/>
      <c r="NT25" s="110"/>
      <c r="NU25" s="110"/>
      <c r="NV25" s="110"/>
      <c r="NW25" s="110"/>
      <c r="NX25" s="111"/>
      <c r="OC25" s="28" t="s">
        <v>48</v>
      </c>
    </row>
    <row r="26" spans="1:393" ht="13.5" customHeight="1" x14ac:dyDescent="0.2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09"/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1"/>
      <c r="OC26" s="28" t="s">
        <v>49</v>
      </c>
    </row>
    <row r="27" spans="1:393" ht="13.5" customHeight="1" x14ac:dyDescent="0.2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09"/>
      <c r="NK27" s="110"/>
      <c r="NL27" s="110"/>
      <c r="NM27" s="110"/>
      <c r="NN27" s="110"/>
      <c r="NO27" s="110"/>
      <c r="NP27" s="110"/>
      <c r="NQ27" s="110"/>
      <c r="NR27" s="110"/>
      <c r="NS27" s="110"/>
      <c r="NT27" s="110"/>
      <c r="NU27" s="110"/>
      <c r="NV27" s="110"/>
      <c r="NW27" s="110"/>
      <c r="NX27" s="111"/>
      <c r="OC27" s="28" t="s">
        <v>50</v>
      </c>
    </row>
    <row r="28" spans="1:393" ht="13.5" customHeight="1" x14ac:dyDescent="0.2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9"/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1"/>
      <c r="OC28" s="28" t="s">
        <v>51</v>
      </c>
    </row>
    <row r="29" spans="1:393" ht="13.5" customHeight="1" x14ac:dyDescent="0.2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09"/>
      <c r="NK29" s="110"/>
      <c r="NL29" s="110"/>
      <c r="NM29" s="110"/>
      <c r="NN29" s="110"/>
      <c r="NO29" s="110"/>
      <c r="NP29" s="110"/>
      <c r="NQ29" s="110"/>
      <c r="NR29" s="110"/>
      <c r="NS29" s="110"/>
      <c r="NT29" s="110"/>
      <c r="NU29" s="110"/>
      <c r="NV29" s="110"/>
      <c r="NW29" s="110"/>
      <c r="NX29" s="111"/>
      <c r="OC29" s="28" t="s">
        <v>52</v>
      </c>
    </row>
    <row r="30" spans="1:393" ht="13.5" customHeight="1" x14ac:dyDescent="0.2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09"/>
      <c r="NK30" s="110"/>
      <c r="NL30" s="110"/>
      <c r="NM30" s="110"/>
      <c r="NN30" s="110"/>
      <c r="NO30" s="110"/>
      <c r="NP30" s="110"/>
      <c r="NQ30" s="110"/>
      <c r="NR30" s="110"/>
      <c r="NS30" s="110"/>
      <c r="NT30" s="110"/>
      <c r="NU30" s="110"/>
      <c r="NV30" s="110"/>
      <c r="NW30" s="110"/>
      <c r="NX30" s="111"/>
      <c r="OC30" s="28" t="s">
        <v>53</v>
      </c>
    </row>
    <row r="31" spans="1:393" ht="13.5" customHeight="1" x14ac:dyDescent="0.2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09"/>
      <c r="NK31" s="110"/>
      <c r="NL31" s="110"/>
      <c r="NM31" s="110"/>
      <c r="NN31" s="110"/>
      <c r="NO31" s="110"/>
      <c r="NP31" s="110"/>
      <c r="NQ31" s="110"/>
      <c r="NR31" s="110"/>
      <c r="NS31" s="110"/>
      <c r="NT31" s="110"/>
      <c r="NU31" s="110"/>
      <c r="NV31" s="110"/>
      <c r="NW31" s="110"/>
      <c r="NX31" s="111"/>
      <c r="OC31" s="28" t="s">
        <v>54</v>
      </c>
    </row>
    <row r="32" spans="1:393" ht="13.5" customHeight="1" x14ac:dyDescent="0.2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H27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H28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H29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H30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R01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H27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H28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H29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H30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R01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H27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H28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H29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H30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R01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H28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H29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H30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09"/>
      <c r="NK32" s="110"/>
      <c r="NL32" s="110"/>
      <c r="NM32" s="110"/>
      <c r="NN32" s="110"/>
      <c r="NO32" s="110"/>
      <c r="NP32" s="110"/>
      <c r="NQ32" s="110"/>
      <c r="NR32" s="110"/>
      <c r="NS32" s="110"/>
      <c r="NT32" s="110"/>
      <c r="NU32" s="110"/>
      <c r="NV32" s="110"/>
      <c r="NW32" s="110"/>
      <c r="NX32" s="111"/>
      <c r="OC32" s="28" t="s">
        <v>55</v>
      </c>
    </row>
    <row r="33" spans="1:393" ht="13.5" customHeight="1" x14ac:dyDescent="0.2">
      <c r="A33" s="2"/>
      <c r="B33" s="25"/>
      <c r="D33" s="5"/>
      <c r="E33" s="5"/>
      <c r="F33" s="5"/>
      <c r="G33" s="102" t="s">
        <v>56</v>
      </c>
      <c r="H33" s="102"/>
      <c r="I33" s="102"/>
      <c r="J33" s="102"/>
      <c r="K33" s="102"/>
      <c r="L33" s="102"/>
      <c r="M33" s="102"/>
      <c r="N33" s="102"/>
      <c r="O33" s="102"/>
      <c r="P33" s="85">
        <f>データ!AH7</f>
        <v>103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データ!AI7</f>
        <v>99.8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データ!AJ7</f>
        <v>97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データ!AK7</f>
        <v>97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データ!AL7</f>
        <v>96.8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56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データ!AS7</f>
        <v>73.3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データ!AT7</f>
        <v>76.2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データ!AU7</f>
        <v>69.099999999999994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データ!AV7</f>
        <v>68.3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データ!AW7</f>
        <v>71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56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データ!BD7</f>
        <v>465.1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データ!BE7</f>
        <v>464.5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データ!BF7</f>
        <v>490.9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データ!BG7</f>
        <v>510.1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データ!BH7</f>
        <v>474.8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56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データ!BO7</f>
        <v>82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データ!BP7</f>
        <v>81.5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データ!BQ7</f>
        <v>77.599999999999994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データ!BR7</f>
        <v>77.7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データ!BS7</f>
        <v>77.099999999999994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09"/>
      <c r="NK33" s="110"/>
      <c r="NL33" s="110"/>
      <c r="NM33" s="110"/>
      <c r="NN33" s="110"/>
      <c r="NO33" s="110"/>
      <c r="NP33" s="110"/>
      <c r="NQ33" s="110"/>
      <c r="NR33" s="110"/>
      <c r="NS33" s="110"/>
      <c r="NT33" s="110"/>
      <c r="NU33" s="110"/>
      <c r="NV33" s="110"/>
      <c r="NW33" s="110"/>
      <c r="NX33" s="111"/>
      <c r="OC33" s="28" t="s">
        <v>57</v>
      </c>
    </row>
    <row r="34" spans="1:393" ht="13.5" customHeight="1" x14ac:dyDescent="0.2">
      <c r="A34" s="2"/>
      <c r="B34" s="25"/>
      <c r="D34" s="5"/>
      <c r="E34" s="5"/>
      <c r="F34" s="5"/>
      <c r="G34" s="102" t="s">
        <v>58</v>
      </c>
      <c r="H34" s="102"/>
      <c r="I34" s="102"/>
      <c r="J34" s="102"/>
      <c r="K34" s="102"/>
      <c r="L34" s="102"/>
      <c r="M34" s="102"/>
      <c r="N34" s="102"/>
      <c r="O34" s="102"/>
      <c r="P34" s="85">
        <f>データ!AM7</f>
        <v>98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データ!AN7</f>
        <v>97.2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データ!AO7</f>
        <v>97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データ!AP7</f>
        <v>97.8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データ!AQ7</f>
        <v>97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58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データ!AX7</f>
        <v>91.1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データ!AY7</f>
        <v>90.1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データ!AZ7</f>
        <v>89.6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データ!BA7</f>
        <v>89.7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データ!BB7</f>
        <v>89.3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58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データ!BI7</f>
        <v>73.099999999999994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データ!BJ7</f>
        <v>76.3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データ!BK7</f>
        <v>80.7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データ!BL7</f>
        <v>75.900000000000006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データ!BM7</f>
        <v>75.099999999999994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58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データ!BT7</f>
        <v>71.3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データ!BU7</f>
        <v>72.599999999999994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データ!BV7</f>
        <v>73.5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データ!BW7</f>
        <v>74.099999999999994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データ!BX7</f>
        <v>74.400000000000006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2"/>
      <c r="NK34" s="113"/>
      <c r="NL34" s="113"/>
      <c r="NM34" s="113"/>
      <c r="NN34" s="113"/>
      <c r="NO34" s="113"/>
      <c r="NP34" s="113"/>
      <c r="NQ34" s="113"/>
      <c r="NR34" s="113"/>
      <c r="NS34" s="113"/>
      <c r="NT34" s="113"/>
      <c r="NU34" s="113"/>
      <c r="NV34" s="113"/>
      <c r="NW34" s="113"/>
      <c r="NX34" s="114"/>
      <c r="OC34" s="28" t="s">
        <v>59</v>
      </c>
    </row>
    <row r="35" spans="1:393" ht="13.5" customHeight="1" x14ac:dyDescent="0.2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5" t="s">
        <v>60</v>
      </c>
      <c r="NK35" s="115"/>
      <c r="NL35" s="115"/>
      <c r="NM35" s="115"/>
      <c r="NN35" s="115"/>
      <c r="NO35" s="115"/>
      <c r="NP35" s="115"/>
      <c r="NQ35" s="115"/>
      <c r="NR35" s="115"/>
      <c r="NS35" s="115"/>
      <c r="NT35" s="115"/>
      <c r="NU35" s="115"/>
      <c r="NV35" s="115"/>
      <c r="NW35" s="115"/>
      <c r="NX35" s="115"/>
      <c r="OC35" s="28" t="s">
        <v>61</v>
      </c>
    </row>
    <row r="36" spans="1:393" ht="13.5" customHeight="1" x14ac:dyDescent="0.2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6"/>
      <c r="NK36" s="116"/>
      <c r="NL36" s="116"/>
      <c r="NM36" s="116"/>
      <c r="NN36" s="116"/>
      <c r="NO36" s="116"/>
      <c r="NP36" s="116"/>
      <c r="NQ36" s="116"/>
      <c r="NR36" s="116"/>
      <c r="NS36" s="116"/>
      <c r="NT36" s="116"/>
      <c r="NU36" s="116"/>
      <c r="NV36" s="116"/>
      <c r="NW36" s="116"/>
      <c r="NX36" s="116"/>
      <c r="OC36" s="28" t="s">
        <v>62</v>
      </c>
    </row>
    <row r="37" spans="1:393" ht="13.5" customHeight="1" x14ac:dyDescent="0.2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63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64</v>
      </c>
    </row>
    <row r="38" spans="1:393" ht="13.5" customHeight="1" x14ac:dyDescent="0.2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65</v>
      </c>
    </row>
    <row r="39" spans="1:393" ht="13.5" customHeight="1" x14ac:dyDescent="0.2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09" t="s">
        <v>177</v>
      </c>
      <c r="NK39" s="110"/>
      <c r="NL39" s="110"/>
      <c r="NM39" s="110"/>
      <c r="NN39" s="110"/>
      <c r="NO39" s="110"/>
      <c r="NP39" s="110"/>
      <c r="NQ39" s="110"/>
      <c r="NR39" s="110"/>
      <c r="NS39" s="110"/>
      <c r="NT39" s="110"/>
      <c r="NU39" s="110"/>
      <c r="NV39" s="110"/>
      <c r="NW39" s="110"/>
      <c r="NX39" s="111"/>
      <c r="OC39" s="28" t="s">
        <v>66</v>
      </c>
    </row>
    <row r="40" spans="1:393" ht="13.5" customHeight="1" x14ac:dyDescent="0.2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09"/>
      <c r="NK40" s="110"/>
      <c r="NL40" s="110"/>
      <c r="NM40" s="110"/>
      <c r="NN40" s="110"/>
      <c r="NO40" s="110"/>
      <c r="NP40" s="110"/>
      <c r="NQ40" s="110"/>
      <c r="NR40" s="110"/>
      <c r="NS40" s="110"/>
      <c r="NT40" s="110"/>
      <c r="NU40" s="110"/>
      <c r="NV40" s="110"/>
      <c r="NW40" s="110"/>
      <c r="NX40" s="111"/>
      <c r="OC40" s="28" t="s">
        <v>67</v>
      </c>
    </row>
    <row r="41" spans="1:393" ht="13.5" customHeight="1" x14ac:dyDescent="0.2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09"/>
      <c r="NK41" s="110"/>
      <c r="NL41" s="110"/>
      <c r="NM41" s="110"/>
      <c r="NN41" s="110"/>
      <c r="NO41" s="110"/>
      <c r="NP41" s="110"/>
      <c r="NQ41" s="110"/>
      <c r="NR41" s="110"/>
      <c r="NS41" s="110"/>
      <c r="NT41" s="110"/>
      <c r="NU41" s="110"/>
      <c r="NV41" s="110"/>
      <c r="NW41" s="110"/>
      <c r="NX41" s="111"/>
      <c r="OC41" s="28" t="s">
        <v>68</v>
      </c>
    </row>
    <row r="42" spans="1:393" ht="13.5" customHeight="1" x14ac:dyDescent="0.2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09"/>
      <c r="NK42" s="110"/>
      <c r="NL42" s="110"/>
      <c r="NM42" s="110"/>
      <c r="NN42" s="110"/>
      <c r="NO42" s="110"/>
      <c r="NP42" s="110"/>
      <c r="NQ42" s="110"/>
      <c r="NR42" s="110"/>
      <c r="NS42" s="110"/>
      <c r="NT42" s="110"/>
      <c r="NU42" s="110"/>
      <c r="NV42" s="110"/>
      <c r="NW42" s="110"/>
      <c r="NX42" s="111"/>
      <c r="OC42" s="28" t="s">
        <v>69</v>
      </c>
    </row>
    <row r="43" spans="1:393" ht="13.5" customHeight="1" x14ac:dyDescent="0.2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09"/>
      <c r="NK43" s="110"/>
      <c r="NL43" s="110"/>
      <c r="NM43" s="110"/>
      <c r="NN43" s="110"/>
      <c r="NO43" s="110"/>
      <c r="NP43" s="110"/>
      <c r="NQ43" s="110"/>
      <c r="NR43" s="110"/>
      <c r="NS43" s="110"/>
      <c r="NT43" s="110"/>
      <c r="NU43" s="110"/>
      <c r="NV43" s="110"/>
      <c r="NW43" s="110"/>
      <c r="NX43" s="111"/>
      <c r="OC43" s="28" t="s">
        <v>70</v>
      </c>
    </row>
    <row r="44" spans="1:393" ht="13.5" customHeight="1" x14ac:dyDescent="0.2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09"/>
      <c r="NK44" s="110"/>
      <c r="NL44" s="110"/>
      <c r="NM44" s="110"/>
      <c r="NN44" s="110"/>
      <c r="NO44" s="110"/>
      <c r="NP44" s="110"/>
      <c r="NQ44" s="110"/>
      <c r="NR44" s="110"/>
      <c r="NS44" s="110"/>
      <c r="NT44" s="110"/>
      <c r="NU44" s="110"/>
      <c r="NV44" s="110"/>
      <c r="NW44" s="110"/>
      <c r="NX44" s="111"/>
      <c r="OC44" s="28" t="s">
        <v>71</v>
      </c>
    </row>
    <row r="45" spans="1:393" ht="13.5" customHeight="1" x14ac:dyDescent="0.2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09"/>
      <c r="NK45" s="110"/>
      <c r="NL45" s="110"/>
      <c r="NM45" s="110"/>
      <c r="NN45" s="110"/>
      <c r="NO45" s="110"/>
      <c r="NP45" s="110"/>
      <c r="NQ45" s="110"/>
      <c r="NR45" s="110"/>
      <c r="NS45" s="110"/>
      <c r="NT45" s="110"/>
      <c r="NU45" s="110"/>
      <c r="NV45" s="110"/>
      <c r="NW45" s="110"/>
      <c r="NX45" s="111"/>
      <c r="OC45" s="28" t="s">
        <v>72</v>
      </c>
    </row>
    <row r="46" spans="1:393" ht="13.5" customHeight="1" x14ac:dyDescent="0.2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09"/>
      <c r="NK46" s="110"/>
      <c r="NL46" s="110"/>
      <c r="NM46" s="110"/>
      <c r="NN46" s="110"/>
      <c r="NO46" s="110"/>
      <c r="NP46" s="110"/>
      <c r="NQ46" s="110"/>
      <c r="NR46" s="110"/>
      <c r="NS46" s="110"/>
      <c r="NT46" s="110"/>
      <c r="NU46" s="110"/>
      <c r="NV46" s="110"/>
      <c r="NW46" s="110"/>
      <c r="NX46" s="111"/>
      <c r="OC46" s="28" t="s">
        <v>73</v>
      </c>
    </row>
    <row r="47" spans="1:393" ht="13.5" customHeight="1" x14ac:dyDescent="0.2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9"/>
      <c r="NK47" s="110"/>
      <c r="NL47" s="110"/>
      <c r="NM47" s="110"/>
      <c r="NN47" s="110"/>
      <c r="NO47" s="110"/>
      <c r="NP47" s="110"/>
      <c r="NQ47" s="110"/>
      <c r="NR47" s="110"/>
      <c r="NS47" s="110"/>
      <c r="NT47" s="110"/>
      <c r="NU47" s="110"/>
      <c r="NV47" s="110"/>
      <c r="NW47" s="110"/>
      <c r="NX47" s="111"/>
      <c r="OC47" s="28" t="s">
        <v>74</v>
      </c>
    </row>
    <row r="48" spans="1:393" ht="13.5" customHeight="1" x14ac:dyDescent="0.2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09"/>
      <c r="NK48" s="110"/>
      <c r="NL48" s="110"/>
      <c r="NM48" s="110"/>
      <c r="NN48" s="110"/>
      <c r="NO48" s="110"/>
      <c r="NP48" s="110"/>
      <c r="NQ48" s="110"/>
      <c r="NR48" s="110"/>
      <c r="NS48" s="110"/>
      <c r="NT48" s="110"/>
      <c r="NU48" s="110"/>
      <c r="NV48" s="110"/>
      <c r="NW48" s="110"/>
      <c r="NX48" s="111"/>
      <c r="OC48" s="28" t="s">
        <v>75</v>
      </c>
    </row>
    <row r="49" spans="1:393" ht="13.5" customHeight="1" x14ac:dyDescent="0.2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09"/>
      <c r="NK49" s="110"/>
      <c r="NL49" s="110"/>
      <c r="NM49" s="110"/>
      <c r="NN49" s="110"/>
      <c r="NO49" s="110"/>
      <c r="NP49" s="110"/>
      <c r="NQ49" s="110"/>
      <c r="NR49" s="110"/>
      <c r="NS49" s="110"/>
      <c r="NT49" s="110"/>
      <c r="NU49" s="110"/>
      <c r="NV49" s="110"/>
      <c r="NW49" s="110"/>
      <c r="NX49" s="111"/>
      <c r="OC49" s="28" t="s">
        <v>76</v>
      </c>
    </row>
    <row r="50" spans="1:393" ht="13.5" customHeight="1" x14ac:dyDescent="0.2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09"/>
      <c r="NK50" s="110"/>
      <c r="NL50" s="110"/>
      <c r="NM50" s="110"/>
      <c r="NN50" s="110"/>
      <c r="NO50" s="110"/>
      <c r="NP50" s="110"/>
      <c r="NQ50" s="110"/>
      <c r="NR50" s="110"/>
      <c r="NS50" s="110"/>
      <c r="NT50" s="110"/>
      <c r="NU50" s="110"/>
      <c r="NV50" s="110"/>
      <c r="NW50" s="110"/>
      <c r="NX50" s="111"/>
      <c r="OC50" s="28" t="s">
        <v>77</v>
      </c>
    </row>
    <row r="51" spans="1:393" ht="13.5" customHeight="1" x14ac:dyDescent="0.2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2"/>
      <c r="NK51" s="113"/>
      <c r="NL51" s="113"/>
      <c r="NM51" s="113"/>
      <c r="NN51" s="113"/>
      <c r="NO51" s="113"/>
      <c r="NP51" s="113"/>
      <c r="NQ51" s="113"/>
      <c r="NR51" s="113"/>
      <c r="NS51" s="113"/>
      <c r="NT51" s="113"/>
      <c r="NU51" s="113"/>
      <c r="NV51" s="113"/>
      <c r="NW51" s="113"/>
      <c r="NX51" s="114"/>
      <c r="OC51" s="28" t="s">
        <v>78</v>
      </c>
    </row>
    <row r="52" spans="1:393" ht="13.5" customHeight="1" x14ac:dyDescent="0.2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79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80</v>
      </c>
    </row>
    <row r="53" spans="1:393" ht="13.5" customHeight="1" x14ac:dyDescent="0.2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</row>
    <row r="54" spans="1:393" ht="13.5" customHeight="1" x14ac:dyDescent="0.2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H27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H28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H29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H30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R01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H27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H28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H29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H30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R01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H27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H28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H29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H30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R01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H27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H28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H29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H30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R01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09" t="s">
        <v>178</v>
      </c>
      <c r="NK54" s="110"/>
      <c r="NL54" s="110"/>
      <c r="NM54" s="110"/>
      <c r="NN54" s="110"/>
      <c r="NO54" s="110"/>
      <c r="NP54" s="110"/>
      <c r="NQ54" s="110"/>
      <c r="NR54" s="110"/>
      <c r="NS54" s="110"/>
      <c r="NT54" s="110"/>
      <c r="NU54" s="110"/>
      <c r="NV54" s="110"/>
      <c r="NW54" s="110"/>
      <c r="NX54" s="111"/>
    </row>
    <row r="55" spans="1:393" ht="13.5" customHeight="1" x14ac:dyDescent="0.2">
      <c r="A55" s="2"/>
      <c r="B55" s="25"/>
      <c r="C55" s="5"/>
      <c r="D55" s="5"/>
      <c r="E55" s="5"/>
      <c r="F55" s="5"/>
      <c r="G55" s="102" t="s">
        <v>56</v>
      </c>
      <c r="H55" s="102"/>
      <c r="I55" s="102"/>
      <c r="J55" s="102"/>
      <c r="K55" s="102"/>
      <c r="L55" s="102"/>
      <c r="M55" s="102"/>
      <c r="N55" s="102"/>
      <c r="O55" s="102"/>
      <c r="P55" s="103">
        <f>データ!BZ7</f>
        <v>47903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49631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50646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50123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55581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56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データ!CK7</f>
        <v>11845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11386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11477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11152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11976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56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データ!CV7</f>
        <v>70.5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データ!CW7</f>
        <v>75.7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データ!CX7</f>
        <v>73.5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データ!CY7</f>
        <v>73.2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データ!CZ7</f>
        <v>70.599999999999994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56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データ!DG7</f>
        <v>16.7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データ!DH7</f>
        <v>16.2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データ!DI7</f>
        <v>16.399999999999999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データ!DJ7</f>
        <v>16.3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データ!DK7</f>
        <v>20.100000000000001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09"/>
      <c r="NK55" s="110"/>
      <c r="NL55" s="110"/>
      <c r="NM55" s="110"/>
      <c r="NN55" s="110"/>
      <c r="NO55" s="110"/>
      <c r="NP55" s="110"/>
      <c r="NQ55" s="110"/>
      <c r="NR55" s="110"/>
      <c r="NS55" s="110"/>
      <c r="NT55" s="110"/>
      <c r="NU55" s="110"/>
      <c r="NV55" s="110"/>
      <c r="NW55" s="110"/>
      <c r="NX55" s="111"/>
    </row>
    <row r="56" spans="1:393" ht="13.5" customHeight="1" x14ac:dyDescent="0.2">
      <c r="A56" s="2"/>
      <c r="B56" s="25"/>
      <c r="C56" s="5"/>
      <c r="D56" s="5"/>
      <c r="E56" s="5"/>
      <c r="F56" s="5"/>
      <c r="G56" s="102" t="s">
        <v>58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データ!CE7</f>
        <v>50413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50510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50958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52405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53523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58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データ!CP7</f>
        <v>13096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13552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13792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14290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15111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58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データ!DA7</f>
        <v>54.8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データ!DB7</f>
        <v>55.8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データ!DC7</f>
        <v>56.1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データ!DD7</f>
        <v>56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データ!DE7</f>
        <v>56.2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58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データ!DL7</f>
        <v>23.9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データ!DM7</f>
        <v>23.8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データ!DN7</f>
        <v>23.9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データ!DO7</f>
        <v>23.6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データ!DP7</f>
        <v>24.2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09"/>
      <c r="NK56" s="110"/>
      <c r="NL56" s="110"/>
      <c r="NM56" s="110"/>
      <c r="NN56" s="110"/>
      <c r="NO56" s="110"/>
      <c r="NP56" s="110"/>
      <c r="NQ56" s="110"/>
      <c r="NR56" s="110"/>
      <c r="NS56" s="110"/>
      <c r="NT56" s="110"/>
      <c r="NU56" s="110"/>
      <c r="NV56" s="110"/>
      <c r="NW56" s="110"/>
      <c r="NX56" s="111"/>
    </row>
    <row r="57" spans="1:393" ht="13.5" customHeight="1" x14ac:dyDescent="0.2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09"/>
      <c r="NK57" s="110"/>
      <c r="NL57" s="110"/>
      <c r="NM57" s="110"/>
      <c r="NN57" s="110"/>
      <c r="NO57" s="110"/>
      <c r="NP57" s="110"/>
      <c r="NQ57" s="110"/>
      <c r="NR57" s="110"/>
      <c r="NS57" s="110"/>
      <c r="NT57" s="110"/>
      <c r="NU57" s="110"/>
      <c r="NV57" s="110"/>
      <c r="NW57" s="110"/>
      <c r="NX57" s="111"/>
    </row>
    <row r="58" spans="1:393" ht="13.5" customHeight="1" x14ac:dyDescent="0.2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09"/>
      <c r="NK58" s="110"/>
      <c r="NL58" s="110"/>
      <c r="NM58" s="110"/>
      <c r="NN58" s="110"/>
      <c r="NO58" s="110"/>
      <c r="NP58" s="110"/>
      <c r="NQ58" s="110"/>
      <c r="NR58" s="110"/>
      <c r="NS58" s="110"/>
      <c r="NT58" s="110"/>
      <c r="NU58" s="110"/>
      <c r="NV58" s="110"/>
      <c r="NW58" s="110"/>
      <c r="NX58" s="111"/>
    </row>
    <row r="59" spans="1:393" ht="13.5" customHeight="1" x14ac:dyDescent="0.2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09"/>
      <c r="NK59" s="110"/>
      <c r="NL59" s="110"/>
      <c r="NM59" s="110"/>
      <c r="NN59" s="110"/>
      <c r="NO59" s="110"/>
      <c r="NP59" s="110"/>
      <c r="NQ59" s="110"/>
      <c r="NR59" s="110"/>
      <c r="NS59" s="110"/>
      <c r="NT59" s="110"/>
      <c r="NU59" s="110"/>
      <c r="NV59" s="110"/>
      <c r="NW59" s="110"/>
      <c r="NX59" s="111"/>
    </row>
    <row r="60" spans="1:393" ht="13.5" customHeight="1" x14ac:dyDescent="0.2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09"/>
      <c r="NK60" s="110"/>
      <c r="NL60" s="110"/>
      <c r="NM60" s="110"/>
      <c r="NN60" s="110"/>
      <c r="NO60" s="110"/>
      <c r="NP60" s="110"/>
      <c r="NQ60" s="110"/>
      <c r="NR60" s="110"/>
      <c r="NS60" s="110"/>
      <c r="NT60" s="110"/>
      <c r="NU60" s="110"/>
      <c r="NV60" s="110"/>
      <c r="NW60" s="110"/>
      <c r="NX60" s="111"/>
    </row>
    <row r="61" spans="1:393" ht="13.5" customHeight="1" x14ac:dyDescent="0.2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9"/>
      <c r="NK61" s="110"/>
      <c r="NL61" s="110"/>
      <c r="NM61" s="110"/>
      <c r="NN61" s="110"/>
      <c r="NO61" s="110"/>
      <c r="NP61" s="110"/>
      <c r="NQ61" s="110"/>
      <c r="NR61" s="110"/>
      <c r="NS61" s="110"/>
      <c r="NT61" s="110"/>
      <c r="NU61" s="110"/>
      <c r="NV61" s="110"/>
      <c r="NW61" s="110"/>
      <c r="NX61" s="111"/>
    </row>
    <row r="62" spans="1:393" ht="13.5" customHeight="1" x14ac:dyDescent="0.2">
      <c r="A62" s="27"/>
      <c r="B62" s="22"/>
      <c r="C62" s="23"/>
      <c r="D62" s="23"/>
      <c r="E62" s="23"/>
      <c r="F62" s="88" t="s">
        <v>81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09"/>
      <c r="NK62" s="110"/>
      <c r="NL62" s="110"/>
      <c r="NM62" s="110"/>
      <c r="NN62" s="110"/>
      <c r="NO62" s="110"/>
      <c r="NP62" s="110"/>
      <c r="NQ62" s="110"/>
      <c r="NR62" s="110"/>
      <c r="NS62" s="110"/>
      <c r="NT62" s="110"/>
      <c r="NU62" s="110"/>
      <c r="NV62" s="110"/>
      <c r="NW62" s="110"/>
      <c r="NX62" s="111"/>
    </row>
    <row r="63" spans="1:393" ht="13.5" customHeight="1" x14ac:dyDescent="0.2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09"/>
      <c r="NK63" s="110"/>
      <c r="NL63" s="110"/>
      <c r="NM63" s="110"/>
      <c r="NN63" s="110"/>
      <c r="NO63" s="110"/>
      <c r="NP63" s="110"/>
      <c r="NQ63" s="110"/>
      <c r="NR63" s="110"/>
      <c r="NS63" s="110"/>
      <c r="NT63" s="110"/>
      <c r="NU63" s="110"/>
      <c r="NV63" s="110"/>
      <c r="NW63" s="110"/>
      <c r="NX63" s="111"/>
    </row>
    <row r="64" spans="1:393" ht="13.5" customHeight="1" x14ac:dyDescent="0.2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09"/>
      <c r="NK64" s="110"/>
      <c r="NL64" s="110"/>
      <c r="NM64" s="110"/>
      <c r="NN64" s="110"/>
      <c r="NO64" s="110"/>
      <c r="NP64" s="110"/>
      <c r="NQ64" s="110"/>
      <c r="NR64" s="110"/>
      <c r="NS64" s="110"/>
      <c r="NT64" s="110"/>
      <c r="NU64" s="110"/>
      <c r="NV64" s="110"/>
      <c r="NW64" s="110"/>
      <c r="NX64" s="111"/>
    </row>
    <row r="65" spans="1:388" ht="13.5" customHeight="1" x14ac:dyDescent="0.2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09"/>
      <c r="NK65" s="110"/>
      <c r="NL65" s="110"/>
      <c r="NM65" s="110"/>
      <c r="NN65" s="110"/>
      <c r="NO65" s="110"/>
      <c r="NP65" s="110"/>
      <c r="NQ65" s="110"/>
      <c r="NR65" s="110"/>
      <c r="NS65" s="110"/>
      <c r="NT65" s="110"/>
      <c r="NU65" s="110"/>
      <c r="NV65" s="110"/>
      <c r="NW65" s="110"/>
      <c r="NX65" s="111"/>
    </row>
    <row r="66" spans="1:388" ht="13.5" customHeight="1" x14ac:dyDescent="0.2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9"/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1"/>
    </row>
    <row r="67" spans="1:388" ht="13.5" customHeight="1" x14ac:dyDescent="0.2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2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4"/>
    </row>
    <row r="68" spans="1:388" ht="13.5" customHeight="1" x14ac:dyDescent="0.2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82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 x14ac:dyDescent="0.2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 x14ac:dyDescent="0.2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179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 x14ac:dyDescent="0.2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 x14ac:dyDescent="0.2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 x14ac:dyDescent="0.2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 x14ac:dyDescent="0.2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 x14ac:dyDescent="0.2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 x14ac:dyDescent="0.2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 x14ac:dyDescent="0.2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 x14ac:dyDescent="0.2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H27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H28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H29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H30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R01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H27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H28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H29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H30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R01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H27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H28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H29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H30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R01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 x14ac:dyDescent="0.2">
      <c r="A79" s="2"/>
      <c r="B79" s="25"/>
      <c r="C79" s="5"/>
      <c r="D79" s="5"/>
      <c r="E79" s="5"/>
      <c r="F79" s="5"/>
      <c r="G79" s="36"/>
      <c r="H79" s="36"/>
      <c r="I79" s="40"/>
      <c r="J79" s="81" t="s">
        <v>56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データ!DR7</f>
        <v>62.9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データ!DS7</f>
        <v>64.5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データ!DT7</f>
        <v>64.7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データ!DU7</f>
        <v>65.8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データ!DV7</f>
        <v>67.599999999999994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56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データ!EC7</f>
        <v>77.599999999999994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データ!ED7</f>
        <v>79.3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データ!EE7</f>
        <v>71.599999999999994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データ!EF7</f>
        <v>73.400000000000006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データ!EG7</f>
        <v>79.5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56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データ!EN7</f>
        <v>102850953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103153010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105853963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105094487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104675373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 x14ac:dyDescent="0.2">
      <c r="A80" s="2"/>
      <c r="B80" s="25"/>
      <c r="C80" s="5"/>
      <c r="D80" s="5"/>
      <c r="E80" s="5"/>
      <c r="F80" s="5"/>
      <c r="G80" s="5"/>
      <c r="H80" s="5"/>
      <c r="I80" s="40"/>
      <c r="J80" s="81" t="s">
        <v>58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データ!DW7</f>
        <v>50.3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データ!DX7</f>
        <v>49.8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データ!DY7</f>
        <v>50.9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データ!DZ7</f>
        <v>51.9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データ!EA7</f>
        <v>52.9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データ!EH7</f>
        <v>65.7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データ!EI7</f>
        <v>65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データ!EJ7</f>
        <v>66.8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データ!EK7</f>
        <v>68.2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データ!EL7</f>
        <v>69.400000000000006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データ!ES7</f>
        <v>42578034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45645830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47082778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48918364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49696718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 x14ac:dyDescent="0.2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 x14ac:dyDescent="0.2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 x14ac:dyDescent="0.2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 x14ac:dyDescent="0.2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 x14ac:dyDescent="0.2">
      <c r="B85" t="s">
        <v>83</v>
      </c>
      <c r="C85" s="2"/>
      <c r="BH85" s="2"/>
      <c r="GR85" s="2"/>
      <c r="IV85" s="2"/>
      <c r="LD85" s="2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2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2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2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2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/wBmYnhu+8KCvXG1oVVo6b7982yqOGsBSVeBBOcCq2YQ+q9kKTayahY58P1j2Tot8uc9VauoRigrdgVELOl5MA==" saltValue="bIZEQntmU8uAMredlIEtaw==" spinCount="100000" sheet="1" objects="1" scenarios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IZ54:JN54"/>
    <mergeCell ref="KF54:KT54"/>
    <mergeCell ref="KU54:LI54"/>
    <mergeCell ref="LJ54:LX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KF55:KT55"/>
    <mergeCell ref="KU55:LI55"/>
    <mergeCell ref="LJ55:LX55"/>
    <mergeCell ref="LY55:MM55"/>
    <mergeCell ref="MN55:NB55"/>
    <mergeCell ref="IZ55:JN55"/>
    <mergeCell ref="JW55:KE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HM79:IE79"/>
    <mergeCell ref="IY79:JI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 x14ac:dyDescent="0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 x14ac:dyDescent="0.2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2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2" customHeight="1" x14ac:dyDescent="0.2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2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4" t="s">
        <v>105</v>
      </c>
      <c r="AI4" s="155"/>
      <c r="AJ4" s="155"/>
      <c r="AK4" s="155"/>
      <c r="AL4" s="155"/>
      <c r="AM4" s="155"/>
      <c r="AN4" s="155"/>
      <c r="AO4" s="155"/>
      <c r="AP4" s="155"/>
      <c r="AQ4" s="155"/>
      <c r="AR4" s="156"/>
      <c r="AS4" s="160" t="s">
        <v>106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60" t="s">
        <v>107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4" t="s">
        <v>108</v>
      </c>
      <c r="BP4" s="155"/>
      <c r="BQ4" s="155"/>
      <c r="BR4" s="155"/>
      <c r="BS4" s="155"/>
      <c r="BT4" s="155"/>
      <c r="BU4" s="155"/>
      <c r="BV4" s="155"/>
      <c r="BW4" s="155"/>
      <c r="BX4" s="155"/>
      <c r="BY4" s="156"/>
      <c r="BZ4" s="153" t="s">
        <v>109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60" t="s">
        <v>110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111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112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4" t="s">
        <v>113</v>
      </c>
      <c r="DS4" s="155"/>
      <c r="DT4" s="155"/>
      <c r="DU4" s="155"/>
      <c r="DV4" s="155"/>
      <c r="DW4" s="155"/>
      <c r="DX4" s="155"/>
      <c r="DY4" s="155"/>
      <c r="DZ4" s="155"/>
      <c r="EA4" s="155"/>
      <c r="EB4" s="156"/>
      <c r="EC4" s="153" t="s">
        <v>114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115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 x14ac:dyDescent="0.2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139</v>
      </c>
      <c r="AT5" s="62" t="s">
        <v>140</v>
      </c>
      <c r="AU5" s="62" t="s">
        <v>141</v>
      </c>
      <c r="AV5" s="62" t="s">
        <v>150</v>
      </c>
      <c r="AW5" s="62" t="s">
        <v>151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139</v>
      </c>
      <c r="BE5" s="62" t="s">
        <v>152</v>
      </c>
      <c r="BF5" s="62" t="s">
        <v>153</v>
      </c>
      <c r="BG5" s="62" t="s">
        <v>142</v>
      </c>
      <c r="BH5" s="62" t="s">
        <v>143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139</v>
      </c>
      <c r="BP5" s="62" t="s">
        <v>140</v>
      </c>
      <c r="BQ5" s="62" t="s">
        <v>141</v>
      </c>
      <c r="BR5" s="62" t="s">
        <v>150</v>
      </c>
      <c r="BS5" s="62" t="s">
        <v>151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139</v>
      </c>
      <c r="CA5" s="62" t="s">
        <v>152</v>
      </c>
      <c r="CB5" s="62" t="s">
        <v>141</v>
      </c>
      <c r="CC5" s="62" t="s">
        <v>150</v>
      </c>
      <c r="CD5" s="62" t="s">
        <v>151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139</v>
      </c>
      <c r="CL5" s="62" t="s">
        <v>152</v>
      </c>
      <c r="CM5" s="62" t="s">
        <v>153</v>
      </c>
      <c r="CN5" s="62" t="s">
        <v>150</v>
      </c>
      <c r="CO5" s="62" t="s">
        <v>143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154</v>
      </c>
      <c r="CW5" s="62" t="s">
        <v>140</v>
      </c>
      <c r="CX5" s="62" t="s">
        <v>153</v>
      </c>
      <c r="CY5" s="62" t="s">
        <v>150</v>
      </c>
      <c r="CZ5" s="62" t="s">
        <v>151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154</v>
      </c>
      <c r="DH5" s="62" t="s">
        <v>152</v>
      </c>
      <c r="DI5" s="62" t="s">
        <v>141</v>
      </c>
      <c r="DJ5" s="62" t="s">
        <v>150</v>
      </c>
      <c r="DK5" s="62" t="s">
        <v>143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139</v>
      </c>
      <c r="DS5" s="62" t="s">
        <v>152</v>
      </c>
      <c r="DT5" s="62" t="s">
        <v>153</v>
      </c>
      <c r="DU5" s="62" t="s">
        <v>142</v>
      </c>
      <c r="DV5" s="62" t="s">
        <v>143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139</v>
      </c>
      <c r="ED5" s="62" t="s">
        <v>152</v>
      </c>
      <c r="EE5" s="62" t="s">
        <v>141</v>
      </c>
      <c r="EF5" s="62" t="s">
        <v>150</v>
      </c>
      <c r="EG5" s="62" t="s">
        <v>151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155</v>
      </c>
      <c r="EN5" s="62" t="s">
        <v>139</v>
      </c>
      <c r="EO5" s="62" t="s">
        <v>140</v>
      </c>
      <c r="EP5" s="62" t="s">
        <v>153</v>
      </c>
      <c r="EQ5" s="62" t="s">
        <v>150</v>
      </c>
      <c r="ER5" s="62" t="s">
        <v>143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 x14ac:dyDescent="0.2">
      <c r="A6" s="48" t="s">
        <v>156</v>
      </c>
      <c r="B6" s="63">
        <f>B8</f>
        <v>2019</v>
      </c>
      <c r="C6" s="63">
        <f t="shared" ref="C6:M6" si="2">C8</f>
        <v>141003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3</v>
      </c>
      <c r="H6" s="157" t="str">
        <f>IF(H8&lt;&gt;I8,H8,"")&amp;IF(I8&lt;&gt;J8,I8,"")&amp;"　"&amp;J8</f>
        <v>神奈川県横浜市　脳卒中・神経脊椎センター</v>
      </c>
      <c r="I6" s="158"/>
      <c r="J6" s="159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300床以上～400床未満</v>
      </c>
      <c r="O6" s="63" t="str">
        <f>O8</f>
        <v>自治体職員 学術・研究機関出身</v>
      </c>
      <c r="P6" s="63" t="str">
        <f>P8</f>
        <v>直営</v>
      </c>
      <c r="Q6" s="64">
        <f t="shared" ref="Q6:AG6" si="3">Q8</f>
        <v>10</v>
      </c>
      <c r="R6" s="63" t="str">
        <f t="shared" si="3"/>
        <v>-</v>
      </c>
      <c r="S6" s="63" t="str">
        <f t="shared" si="3"/>
        <v>ド I 訓</v>
      </c>
      <c r="T6" s="63" t="str">
        <f t="shared" si="3"/>
        <v>救 臨</v>
      </c>
      <c r="U6" s="64">
        <f>U8</f>
        <v>3754772</v>
      </c>
      <c r="V6" s="64">
        <f>V8</f>
        <v>38737</v>
      </c>
      <c r="W6" s="63" t="str">
        <f>W8</f>
        <v>非該当</v>
      </c>
      <c r="X6" s="63" t="str">
        <f t="shared" si="3"/>
        <v>７：１</v>
      </c>
      <c r="Y6" s="64">
        <f t="shared" si="3"/>
        <v>300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300</v>
      </c>
      <c r="AE6" s="64">
        <f t="shared" si="3"/>
        <v>300</v>
      </c>
      <c r="AF6" s="64" t="str">
        <f t="shared" si="3"/>
        <v>-</v>
      </c>
      <c r="AG6" s="64">
        <f t="shared" si="3"/>
        <v>300</v>
      </c>
      <c r="AH6" s="65">
        <f>IF(AH8="-",NA(),AH8)</f>
        <v>103</v>
      </c>
      <c r="AI6" s="65">
        <f t="shared" ref="AI6:AQ6" si="4">IF(AI8="-",NA(),AI8)</f>
        <v>99.8</v>
      </c>
      <c r="AJ6" s="65">
        <f t="shared" si="4"/>
        <v>97</v>
      </c>
      <c r="AK6" s="65">
        <f t="shared" si="4"/>
        <v>97</v>
      </c>
      <c r="AL6" s="65">
        <f t="shared" si="4"/>
        <v>96.8</v>
      </c>
      <c r="AM6" s="65">
        <f t="shared" si="4"/>
        <v>98</v>
      </c>
      <c r="AN6" s="65">
        <f t="shared" si="4"/>
        <v>97.2</v>
      </c>
      <c r="AO6" s="65">
        <f t="shared" si="4"/>
        <v>97</v>
      </c>
      <c r="AP6" s="65">
        <f t="shared" si="4"/>
        <v>97.8</v>
      </c>
      <c r="AQ6" s="65">
        <f t="shared" si="4"/>
        <v>97</v>
      </c>
      <c r="AR6" s="65" t="str">
        <f>IF(AR8="-","【-】","【"&amp;SUBSTITUTE(TEXT(AR8,"#,##0.0"),"-","△")&amp;"】")</f>
        <v>【98.2】</v>
      </c>
      <c r="AS6" s="65">
        <f>IF(AS8="-",NA(),AS8)</f>
        <v>73.3</v>
      </c>
      <c r="AT6" s="65">
        <f t="shared" ref="AT6:BB6" si="5">IF(AT8="-",NA(),AT8)</f>
        <v>76.2</v>
      </c>
      <c r="AU6" s="65">
        <f t="shared" si="5"/>
        <v>69.099999999999994</v>
      </c>
      <c r="AV6" s="65">
        <f t="shared" si="5"/>
        <v>68.3</v>
      </c>
      <c r="AW6" s="65">
        <f t="shared" si="5"/>
        <v>71</v>
      </c>
      <c r="AX6" s="65">
        <f t="shared" si="5"/>
        <v>91.1</v>
      </c>
      <c r="AY6" s="65">
        <f t="shared" si="5"/>
        <v>90.1</v>
      </c>
      <c r="AZ6" s="65">
        <f t="shared" si="5"/>
        <v>89.6</v>
      </c>
      <c r="BA6" s="65">
        <f t="shared" si="5"/>
        <v>89.7</v>
      </c>
      <c r="BB6" s="65">
        <f t="shared" si="5"/>
        <v>89.3</v>
      </c>
      <c r="BC6" s="65" t="str">
        <f>IF(BC8="-","【-】","【"&amp;SUBSTITUTE(TEXT(BC8,"#,##0.0"),"-","△")&amp;"】")</f>
        <v>【89.5】</v>
      </c>
      <c r="BD6" s="65">
        <f>IF(BD8="-",NA(),BD8)</f>
        <v>465.1</v>
      </c>
      <c r="BE6" s="65">
        <f t="shared" ref="BE6:BM6" si="6">IF(BE8="-",NA(),BE8)</f>
        <v>464.5</v>
      </c>
      <c r="BF6" s="65">
        <f t="shared" si="6"/>
        <v>490.9</v>
      </c>
      <c r="BG6" s="65">
        <f t="shared" si="6"/>
        <v>510.1</v>
      </c>
      <c r="BH6" s="65">
        <f t="shared" si="6"/>
        <v>474.8</v>
      </c>
      <c r="BI6" s="65">
        <f t="shared" si="6"/>
        <v>73.099999999999994</v>
      </c>
      <c r="BJ6" s="65">
        <f t="shared" si="6"/>
        <v>76.3</v>
      </c>
      <c r="BK6" s="65">
        <f t="shared" si="6"/>
        <v>80.7</v>
      </c>
      <c r="BL6" s="65">
        <f t="shared" si="6"/>
        <v>75.900000000000006</v>
      </c>
      <c r="BM6" s="65">
        <f t="shared" si="6"/>
        <v>75.099999999999994</v>
      </c>
      <c r="BN6" s="65" t="str">
        <f>IF(BN8="-","【-】","【"&amp;SUBSTITUTE(TEXT(BN8,"#,##0.0"),"-","△")&amp;"】")</f>
        <v>【59.6】</v>
      </c>
      <c r="BO6" s="65">
        <f>IF(BO8="-",NA(),BO8)</f>
        <v>82</v>
      </c>
      <c r="BP6" s="65">
        <f t="shared" ref="BP6:BX6" si="7">IF(BP8="-",NA(),BP8)</f>
        <v>81.5</v>
      </c>
      <c r="BQ6" s="65">
        <f t="shared" si="7"/>
        <v>77.599999999999994</v>
      </c>
      <c r="BR6" s="65">
        <f t="shared" si="7"/>
        <v>77.7</v>
      </c>
      <c r="BS6" s="65">
        <f t="shared" si="7"/>
        <v>77.099999999999994</v>
      </c>
      <c r="BT6" s="65">
        <f t="shared" si="7"/>
        <v>71.3</v>
      </c>
      <c r="BU6" s="65">
        <f t="shared" si="7"/>
        <v>72.599999999999994</v>
      </c>
      <c r="BV6" s="65">
        <f t="shared" si="7"/>
        <v>73.5</v>
      </c>
      <c r="BW6" s="65">
        <f t="shared" si="7"/>
        <v>74.099999999999994</v>
      </c>
      <c r="BX6" s="65">
        <f t="shared" si="7"/>
        <v>74.400000000000006</v>
      </c>
      <c r="BY6" s="65" t="str">
        <f>IF(BY8="-","【-】","【"&amp;SUBSTITUTE(TEXT(BY8,"#,##0.0"),"-","△")&amp;"】")</f>
        <v>【74.7】</v>
      </c>
      <c r="BZ6" s="66">
        <f>IF(BZ8="-",NA(),BZ8)</f>
        <v>47903</v>
      </c>
      <c r="CA6" s="66">
        <f t="shared" ref="CA6:CI6" si="8">IF(CA8="-",NA(),CA8)</f>
        <v>49631</v>
      </c>
      <c r="CB6" s="66">
        <f t="shared" si="8"/>
        <v>50646</v>
      </c>
      <c r="CC6" s="66">
        <f t="shared" si="8"/>
        <v>50123</v>
      </c>
      <c r="CD6" s="66">
        <f t="shared" si="8"/>
        <v>55581</v>
      </c>
      <c r="CE6" s="66">
        <f t="shared" si="8"/>
        <v>50413</v>
      </c>
      <c r="CF6" s="66">
        <f t="shared" si="8"/>
        <v>50510</v>
      </c>
      <c r="CG6" s="66">
        <f t="shared" si="8"/>
        <v>50958</v>
      </c>
      <c r="CH6" s="66">
        <f t="shared" si="8"/>
        <v>52405</v>
      </c>
      <c r="CI6" s="66">
        <f t="shared" si="8"/>
        <v>53523</v>
      </c>
      <c r="CJ6" s="65" t="str">
        <f>IF(CJ8="-","【-】","【"&amp;SUBSTITUTE(TEXT(CJ8,"#,##0"),"-","△")&amp;"】")</f>
        <v>【53,621】</v>
      </c>
      <c r="CK6" s="66">
        <f>IF(CK8="-",NA(),CK8)</f>
        <v>11845</v>
      </c>
      <c r="CL6" s="66">
        <f t="shared" ref="CL6:CT6" si="9">IF(CL8="-",NA(),CL8)</f>
        <v>11386</v>
      </c>
      <c r="CM6" s="66">
        <f t="shared" si="9"/>
        <v>11477</v>
      </c>
      <c r="CN6" s="66">
        <f t="shared" si="9"/>
        <v>11152</v>
      </c>
      <c r="CO6" s="66">
        <f t="shared" si="9"/>
        <v>11976</v>
      </c>
      <c r="CP6" s="66">
        <f t="shared" si="9"/>
        <v>13096</v>
      </c>
      <c r="CQ6" s="66">
        <f t="shared" si="9"/>
        <v>13552</v>
      </c>
      <c r="CR6" s="66">
        <f t="shared" si="9"/>
        <v>13792</v>
      </c>
      <c r="CS6" s="66">
        <f t="shared" si="9"/>
        <v>14290</v>
      </c>
      <c r="CT6" s="66">
        <f t="shared" si="9"/>
        <v>15111</v>
      </c>
      <c r="CU6" s="65" t="str">
        <f>IF(CU8="-","【-】","【"&amp;SUBSTITUTE(TEXT(CU8,"#,##0"),"-","△")&amp;"】")</f>
        <v>【15,586】</v>
      </c>
      <c r="CV6" s="65">
        <f>IF(CV8="-",NA(),CV8)</f>
        <v>70.5</v>
      </c>
      <c r="CW6" s="65">
        <f t="shared" ref="CW6:DE6" si="10">IF(CW8="-",NA(),CW8)</f>
        <v>75.7</v>
      </c>
      <c r="CX6" s="65">
        <f t="shared" si="10"/>
        <v>73.5</v>
      </c>
      <c r="CY6" s="65">
        <f t="shared" si="10"/>
        <v>73.2</v>
      </c>
      <c r="CZ6" s="65">
        <f t="shared" si="10"/>
        <v>70.599999999999994</v>
      </c>
      <c r="DA6" s="65">
        <f t="shared" si="10"/>
        <v>54.8</v>
      </c>
      <c r="DB6" s="65">
        <f t="shared" si="10"/>
        <v>55.8</v>
      </c>
      <c r="DC6" s="65">
        <f t="shared" si="10"/>
        <v>56.1</v>
      </c>
      <c r="DD6" s="65">
        <f t="shared" si="10"/>
        <v>56</v>
      </c>
      <c r="DE6" s="65">
        <f t="shared" si="10"/>
        <v>56.2</v>
      </c>
      <c r="DF6" s="65" t="str">
        <f>IF(DF8="-","【-】","【"&amp;SUBSTITUTE(TEXT(DF8,"#,##0.0"),"-","△")&amp;"】")</f>
        <v>【54.6】</v>
      </c>
      <c r="DG6" s="65">
        <f>IF(DG8="-",NA(),DG8)</f>
        <v>16.7</v>
      </c>
      <c r="DH6" s="65">
        <f t="shared" ref="DH6:DP6" si="11">IF(DH8="-",NA(),DH8)</f>
        <v>16.2</v>
      </c>
      <c r="DI6" s="65">
        <f t="shared" si="11"/>
        <v>16.399999999999999</v>
      </c>
      <c r="DJ6" s="65">
        <f t="shared" si="11"/>
        <v>16.3</v>
      </c>
      <c r="DK6" s="65">
        <f t="shared" si="11"/>
        <v>20.100000000000001</v>
      </c>
      <c r="DL6" s="65">
        <f t="shared" si="11"/>
        <v>23.9</v>
      </c>
      <c r="DM6" s="65">
        <f t="shared" si="11"/>
        <v>23.8</v>
      </c>
      <c r="DN6" s="65">
        <f t="shared" si="11"/>
        <v>23.9</v>
      </c>
      <c r="DO6" s="65">
        <f t="shared" si="11"/>
        <v>23.6</v>
      </c>
      <c r="DP6" s="65">
        <f t="shared" si="11"/>
        <v>24.2</v>
      </c>
      <c r="DQ6" s="65" t="str">
        <f>IF(DQ8="-","【-】","【"&amp;SUBSTITUTE(TEXT(DQ8,"#,##0.0"),"-","△")&amp;"】")</f>
        <v>【25.0】</v>
      </c>
      <c r="DR6" s="65">
        <f>IF(DR8="-",NA(),DR8)</f>
        <v>62.9</v>
      </c>
      <c r="DS6" s="65">
        <f t="shared" ref="DS6:EA6" si="12">IF(DS8="-",NA(),DS8)</f>
        <v>64.5</v>
      </c>
      <c r="DT6" s="65">
        <f t="shared" si="12"/>
        <v>64.7</v>
      </c>
      <c r="DU6" s="65">
        <f t="shared" si="12"/>
        <v>65.8</v>
      </c>
      <c r="DV6" s="65">
        <f t="shared" si="12"/>
        <v>67.599999999999994</v>
      </c>
      <c r="DW6" s="65">
        <f t="shared" si="12"/>
        <v>50.3</v>
      </c>
      <c r="DX6" s="65">
        <f t="shared" si="12"/>
        <v>49.8</v>
      </c>
      <c r="DY6" s="65">
        <f t="shared" si="12"/>
        <v>50.9</v>
      </c>
      <c r="DZ6" s="65">
        <f t="shared" si="12"/>
        <v>51.9</v>
      </c>
      <c r="EA6" s="65">
        <f t="shared" si="12"/>
        <v>52.9</v>
      </c>
      <c r="EB6" s="65" t="str">
        <f>IF(EB8="-","【-】","【"&amp;SUBSTITUTE(TEXT(EB8,"#,##0.0"),"-","△")&amp;"】")</f>
        <v>【53.5】</v>
      </c>
      <c r="EC6" s="65">
        <f>IF(EC8="-",NA(),EC8)</f>
        <v>77.599999999999994</v>
      </c>
      <c r="ED6" s="65">
        <f t="shared" ref="ED6:EL6" si="13">IF(ED8="-",NA(),ED8)</f>
        <v>79.3</v>
      </c>
      <c r="EE6" s="65">
        <f t="shared" si="13"/>
        <v>71.599999999999994</v>
      </c>
      <c r="EF6" s="65">
        <f t="shared" si="13"/>
        <v>73.400000000000006</v>
      </c>
      <c r="EG6" s="65">
        <f t="shared" si="13"/>
        <v>79.5</v>
      </c>
      <c r="EH6" s="65">
        <f t="shared" si="13"/>
        <v>65.7</v>
      </c>
      <c r="EI6" s="65">
        <f t="shared" si="13"/>
        <v>65</v>
      </c>
      <c r="EJ6" s="65">
        <f t="shared" si="13"/>
        <v>66.8</v>
      </c>
      <c r="EK6" s="65">
        <f t="shared" si="13"/>
        <v>68.2</v>
      </c>
      <c r="EL6" s="65">
        <f t="shared" si="13"/>
        <v>69.400000000000006</v>
      </c>
      <c r="EM6" s="65" t="str">
        <f>IF(EM8="-","【-】","【"&amp;SUBSTITUTE(TEXT(EM8,"#,##0.0"),"-","△")&amp;"】")</f>
        <v>【70.0】</v>
      </c>
      <c r="EN6" s="66">
        <f>IF(EN8="-",NA(),EN8)</f>
        <v>102850953</v>
      </c>
      <c r="EO6" s="66">
        <f t="shared" ref="EO6:EW6" si="14">IF(EO8="-",NA(),EO8)</f>
        <v>103153010</v>
      </c>
      <c r="EP6" s="66">
        <f t="shared" si="14"/>
        <v>105853963</v>
      </c>
      <c r="EQ6" s="66">
        <f t="shared" si="14"/>
        <v>105094487</v>
      </c>
      <c r="ER6" s="66">
        <f t="shared" si="14"/>
        <v>104675373</v>
      </c>
      <c r="ES6" s="66">
        <f t="shared" si="14"/>
        <v>42578034</v>
      </c>
      <c r="ET6" s="66">
        <f t="shared" si="14"/>
        <v>45645830</v>
      </c>
      <c r="EU6" s="66">
        <f t="shared" si="14"/>
        <v>47082778</v>
      </c>
      <c r="EV6" s="66">
        <f t="shared" si="14"/>
        <v>48918364</v>
      </c>
      <c r="EW6" s="66">
        <f t="shared" si="14"/>
        <v>49696718</v>
      </c>
      <c r="EX6" s="66" t="str">
        <f>IF(EX8="-","【-】","【"&amp;SUBSTITUTE(TEXT(EX8,"#,##0"),"-","△")&amp;"】")</f>
        <v>【48,132,898】</v>
      </c>
    </row>
    <row r="7" spans="1:154" s="67" customFormat="1" x14ac:dyDescent="0.2">
      <c r="A7" s="48" t="s">
        <v>157</v>
      </c>
      <c r="B7" s="63">
        <f t="shared" ref="B7:AG7" si="15">B8</f>
        <v>2019</v>
      </c>
      <c r="C7" s="63">
        <f t="shared" si="15"/>
        <v>141003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3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300床以上～400床未満</v>
      </c>
      <c r="O7" s="63" t="str">
        <f>O8</f>
        <v>自治体職員 学術・研究機関出身</v>
      </c>
      <c r="P7" s="63" t="str">
        <f>P8</f>
        <v>直営</v>
      </c>
      <c r="Q7" s="64">
        <f t="shared" si="15"/>
        <v>10</v>
      </c>
      <c r="R7" s="63" t="str">
        <f t="shared" si="15"/>
        <v>-</v>
      </c>
      <c r="S7" s="63" t="str">
        <f t="shared" si="15"/>
        <v>ド I 訓</v>
      </c>
      <c r="T7" s="63" t="str">
        <f t="shared" si="15"/>
        <v>救 臨</v>
      </c>
      <c r="U7" s="64">
        <f>U8</f>
        <v>3754772</v>
      </c>
      <c r="V7" s="64">
        <f>V8</f>
        <v>38737</v>
      </c>
      <c r="W7" s="63" t="str">
        <f>W8</f>
        <v>非該当</v>
      </c>
      <c r="X7" s="63" t="str">
        <f t="shared" si="15"/>
        <v>７：１</v>
      </c>
      <c r="Y7" s="64">
        <f t="shared" si="15"/>
        <v>300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300</v>
      </c>
      <c r="AE7" s="64">
        <f t="shared" si="15"/>
        <v>300</v>
      </c>
      <c r="AF7" s="64" t="str">
        <f t="shared" si="15"/>
        <v>-</v>
      </c>
      <c r="AG7" s="64">
        <f t="shared" si="15"/>
        <v>300</v>
      </c>
      <c r="AH7" s="65">
        <f>AH8</f>
        <v>103</v>
      </c>
      <c r="AI7" s="65">
        <f t="shared" ref="AI7:AQ7" si="16">AI8</f>
        <v>99.8</v>
      </c>
      <c r="AJ7" s="65">
        <f t="shared" si="16"/>
        <v>97</v>
      </c>
      <c r="AK7" s="65">
        <f t="shared" si="16"/>
        <v>97</v>
      </c>
      <c r="AL7" s="65">
        <f t="shared" si="16"/>
        <v>96.8</v>
      </c>
      <c r="AM7" s="65">
        <f t="shared" si="16"/>
        <v>98</v>
      </c>
      <c r="AN7" s="65">
        <f t="shared" si="16"/>
        <v>97.2</v>
      </c>
      <c r="AO7" s="65">
        <f t="shared" si="16"/>
        <v>97</v>
      </c>
      <c r="AP7" s="65">
        <f t="shared" si="16"/>
        <v>97.8</v>
      </c>
      <c r="AQ7" s="65">
        <f t="shared" si="16"/>
        <v>97</v>
      </c>
      <c r="AR7" s="65"/>
      <c r="AS7" s="65">
        <f>AS8</f>
        <v>73.3</v>
      </c>
      <c r="AT7" s="65">
        <f t="shared" ref="AT7:BB7" si="17">AT8</f>
        <v>76.2</v>
      </c>
      <c r="AU7" s="65">
        <f t="shared" si="17"/>
        <v>69.099999999999994</v>
      </c>
      <c r="AV7" s="65">
        <f t="shared" si="17"/>
        <v>68.3</v>
      </c>
      <c r="AW7" s="65">
        <f t="shared" si="17"/>
        <v>71</v>
      </c>
      <c r="AX7" s="65">
        <f t="shared" si="17"/>
        <v>91.1</v>
      </c>
      <c r="AY7" s="65">
        <f t="shared" si="17"/>
        <v>90.1</v>
      </c>
      <c r="AZ7" s="65">
        <f t="shared" si="17"/>
        <v>89.6</v>
      </c>
      <c r="BA7" s="65">
        <f t="shared" si="17"/>
        <v>89.7</v>
      </c>
      <c r="BB7" s="65">
        <f t="shared" si="17"/>
        <v>89.3</v>
      </c>
      <c r="BC7" s="65"/>
      <c r="BD7" s="65">
        <f>BD8</f>
        <v>465.1</v>
      </c>
      <c r="BE7" s="65">
        <f t="shared" ref="BE7:BM7" si="18">BE8</f>
        <v>464.5</v>
      </c>
      <c r="BF7" s="65">
        <f t="shared" si="18"/>
        <v>490.9</v>
      </c>
      <c r="BG7" s="65">
        <f t="shared" si="18"/>
        <v>510.1</v>
      </c>
      <c r="BH7" s="65">
        <f t="shared" si="18"/>
        <v>474.8</v>
      </c>
      <c r="BI7" s="65">
        <f t="shared" si="18"/>
        <v>73.099999999999994</v>
      </c>
      <c r="BJ7" s="65">
        <f t="shared" si="18"/>
        <v>76.3</v>
      </c>
      <c r="BK7" s="65">
        <f t="shared" si="18"/>
        <v>80.7</v>
      </c>
      <c r="BL7" s="65">
        <f t="shared" si="18"/>
        <v>75.900000000000006</v>
      </c>
      <c r="BM7" s="65">
        <f t="shared" si="18"/>
        <v>75.099999999999994</v>
      </c>
      <c r="BN7" s="65"/>
      <c r="BO7" s="65">
        <f>BO8</f>
        <v>82</v>
      </c>
      <c r="BP7" s="65">
        <f t="shared" ref="BP7:BX7" si="19">BP8</f>
        <v>81.5</v>
      </c>
      <c r="BQ7" s="65">
        <f t="shared" si="19"/>
        <v>77.599999999999994</v>
      </c>
      <c r="BR7" s="65">
        <f t="shared" si="19"/>
        <v>77.7</v>
      </c>
      <c r="BS7" s="65">
        <f t="shared" si="19"/>
        <v>77.099999999999994</v>
      </c>
      <c r="BT7" s="65">
        <f t="shared" si="19"/>
        <v>71.3</v>
      </c>
      <c r="BU7" s="65">
        <f t="shared" si="19"/>
        <v>72.599999999999994</v>
      </c>
      <c r="BV7" s="65">
        <f t="shared" si="19"/>
        <v>73.5</v>
      </c>
      <c r="BW7" s="65">
        <f t="shared" si="19"/>
        <v>74.099999999999994</v>
      </c>
      <c r="BX7" s="65">
        <f t="shared" si="19"/>
        <v>74.400000000000006</v>
      </c>
      <c r="BY7" s="65"/>
      <c r="BZ7" s="66">
        <f>BZ8</f>
        <v>47903</v>
      </c>
      <c r="CA7" s="66">
        <f t="shared" ref="CA7:CI7" si="20">CA8</f>
        <v>49631</v>
      </c>
      <c r="CB7" s="66">
        <f t="shared" si="20"/>
        <v>50646</v>
      </c>
      <c r="CC7" s="66">
        <f t="shared" si="20"/>
        <v>50123</v>
      </c>
      <c r="CD7" s="66">
        <f t="shared" si="20"/>
        <v>55581</v>
      </c>
      <c r="CE7" s="66">
        <f t="shared" si="20"/>
        <v>50413</v>
      </c>
      <c r="CF7" s="66">
        <f t="shared" si="20"/>
        <v>50510</v>
      </c>
      <c r="CG7" s="66">
        <f t="shared" si="20"/>
        <v>50958</v>
      </c>
      <c r="CH7" s="66">
        <f t="shared" si="20"/>
        <v>52405</v>
      </c>
      <c r="CI7" s="66">
        <f t="shared" si="20"/>
        <v>53523</v>
      </c>
      <c r="CJ7" s="65"/>
      <c r="CK7" s="66">
        <f>CK8</f>
        <v>11845</v>
      </c>
      <c r="CL7" s="66">
        <f t="shared" ref="CL7:CT7" si="21">CL8</f>
        <v>11386</v>
      </c>
      <c r="CM7" s="66">
        <f t="shared" si="21"/>
        <v>11477</v>
      </c>
      <c r="CN7" s="66">
        <f t="shared" si="21"/>
        <v>11152</v>
      </c>
      <c r="CO7" s="66">
        <f t="shared" si="21"/>
        <v>11976</v>
      </c>
      <c r="CP7" s="66">
        <f t="shared" si="21"/>
        <v>13096</v>
      </c>
      <c r="CQ7" s="66">
        <f t="shared" si="21"/>
        <v>13552</v>
      </c>
      <c r="CR7" s="66">
        <f t="shared" si="21"/>
        <v>13792</v>
      </c>
      <c r="CS7" s="66">
        <f t="shared" si="21"/>
        <v>14290</v>
      </c>
      <c r="CT7" s="66">
        <f t="shared" si="21"/>
        <v>15111</v>
      </c>
      <c r="CU7" s="65"/>
      <c r="CV7" s="65">
        <f>CV8</f>
        <v>70.5</v>
      </c>
      <c r="CW7" s="65">
        <f t="shared" ref="CW7:DE7" si="22">CW8</f>
        <v>75.7</v>
      </c>
      <c r="CX7" s="65">
        <f t="shared" si="22"/>
        <v>73.5</v>
      </c>
      <c r="CY7" s="65">
        <f t="shared" si="22"/>
        <v>73.2</v>
      </c>
      <c r="CZ7" s="65">
        <f t="shared" si="22"/>
        <v>70.599999999999994</v>
      </c>
      <c r="DA7" s="65">
        <f t="shared" si="22"/>
        <v>54.8</v>
      </c>
      <c r="DB7" s="65">
        <f t="shared" si="22"/>
        <v>55.8</v>
      </c>
      <c r="DC7" s="65">
        <f t="shared" si="22"/>
        <v>56.1</v>
      </c>
      <c r="DD7" s="65">
        <f t="shared" si="22"/>
        <v>56</v>
      </c>
      <c r="DE7" s="65">
        <f t="shared" si="22"/>
        <v>56.2</v>
      </c>
      <c r="DF7" s="65"/>
      <c r="DG7" s="65">
        <f>DG8</f>
        <v>16.7</v>
      </c>
      <c r="DH7" s="65">
        <f t="shared" ref="DH7:DP7" si="23">DH8</f>
        <v>16.2</v>
      </c>
      <c r="DI7" s="65">
        <f t="shared" si="23"/>
        <v>16.399999999999999</v>
      </c>
      <c r="DJ7" s="65">
        <f t="shared" si="23"/>
        <v>16.3</v>
      </c>
      <c r="DK7" s="65">
        <f t="shared" si="23"/>
        <v>20.100000000000001</v>
      </c>
      <c r="DL7" s="65">
        <f t="shared" si="23"/>
        <v>23.9</v>
      </c>
      <c r="DM7" s="65">
        <f t="shared" si="23"/>
        <v>23.8</v>
      </c>
      <c r="DN7" s="65">
        <f t="shared" si="23"/>
        <v>23.9</v>
      </c>
      <c r="DO7" s="65">
        <f t="shared" si="23"/>
        <v>23.6</v>
      </c>
      <c r="DP7" s="65">
        <f t="shared" si="23"/>
        <v>24.2</v>
      </c>
      <c r="DQ7" s="65"/>
      <c r="DR7" s="65">
        <f>DR8</f>
        <v>62.9</v>
      </c>
      <c r="DS7" s="65">
        <f t="shared" ref="DS7:EA7" si="24">DS8</f>
        <v>64.5</v>
      </c>
      <c r="DT7" s="65">
        <f t="shared" si="24"/>
        <v>64.7</v>
      </c>
      <c r="DU7" s="65">
        <f t="shared" si="24"/>
        <v>65.8</v>
      </c>
      <c r="DV7" s="65">
        <f t="shared" si="24"/>
        <v>67.599999999999994</v>
      </c>
      <c r="DW7" s="65">
        <f t="shared" si="24"/>
        <v>50.3</v>
      </c>
      <c r="DX7" s="65">
        <f t="shared" si="24"/>
        <v>49.8</v>
      </c>
      <c r="DY7" s="65">
        <f t="shared" si="24"/>
        <v>50.9</v>
      </c>
      <c r="DZ7" s="65">
        <f t="shared" si="24"/>
        <v>51.9</v>
      </c>
      <c r="EA7" s="65">
        <f t="shared" si="24"/>
        <v>52.9</v>
      </c>
      <c r="EB7" s="65"/>
      <c r="EC7" s="65">
        <f>EC8</f>
        <v>77.599999999999994</v>
      </c>
      <c r="ED7" s="65">
        <f t="shared" ref="ED7:EL7" si="25">ED8</f>
        <v>79.3</v>
      </c>
      <c r="EE7" s="65">
        <f t="shared" si="25"/>
        <v>71.599999999999994</v>
      </c>
      <c r="EF7" s="65">
        <f t="shared" si="25"/>
        <v>73.400000000000006</v>
      </c>
      <c r="EG7" s="65">
        <f t="shared" si="25"/>
        <v>79.5</v>
      </c>
      <c r="EH7" s="65">
        <f t="shared" si="25"/>
        <v>65.7</v>
      </c>
      <c r="EI7" s="65">
        <f t="shared" si="25"/>
        <v>65</v>
      </c>
      <c r="EJ7" s="65">
        <f t="shared" si="25"/>
        <v>66.8</v>
      </c>
      <c r="EK7" s="65">
        <f t="shared" si="25"/>
        <v>68.2</v>
      </c>
      <c r="EL7" s="65">
        <f t="shared" si="25"/>
        <v>69.400000000000006</v>
      </c>
      <c r="EM7" s="65"/>
      <c r="EN7" s="66">
        <f>EN8</f>
        <v>102850953</v>
      </c>
      <c r="EO7" s="66">
        <f t="shared" ref="EO7:EW7" si="26">EO8</f>
        <v>103153010</v>
      </c>
      <c r="EP7" s="66">
        <f t="shared" si="26"/>
        <v>105853963</v>
      </c>
      <c r="EQ7" s="66">
        <f t="shared" si="26"/>
        <v>105094487</v>
      </c>
      <c r="ER7" s="66">
        <f t="shared" si="26"/>
        <v>104675373</v>
      </c>
      <c r="ES7" s="66">
        <f t="shared" si="26"/>
        <v>42578034</v>
      </c>
      <c r="ET7" s="66">
        <f t="shared" si="26"/>
        <v>45645830</v>
      </c>
      <c r="EU7" s="66">
        <f t="shared" si="26"/>
        <v>47082778</v>
      </c>
      <c r="EV7" s="66">
        <f t="shared" si="26"/>
        <v>48918364</v>
      </c>
      <c r="EW7" s="66">
        <f t="shared" si="26"/>
        <v>49696718</v>
      </c>
      <c r="EX7" s="66"/>
    </row>
    <row r="8" spans="1:154" s="67" customFormat="1" x14ac:dyDescent="0.2">
      <c r="A8" s="48"/>
      <c r="B8" s="68">
        <v>2019</v>
      </c>
      <c r="C8" s="68">
        <v>141003</v>
      </c>
      <c r="D8" s="68">
        <v>46</v>
      </c>
      <c r="E8" s="68">
        <v>6</v>
      </c>
      <c r="F8" s="68">
        <v>0</v>
      </c>
      <c r="G8" s="68">
        <v>3</v>
      </c>
      <c r="H8" s="68" t="s">
        <v>158</v>
      </c>
      <c r="I8" s="68" t="s">
        <v>159</v>
      </c>
      <c r="J8" s="68" t="s">
        <v>160</v>
      </c>
      <c r="K8" s="68" t="s">
        <v>161</v>
      </c>
      <c r="L8" s="68" t="s">
        <v>162</v>
      </c>
      <c r="M8" s="68" t="s">
        <v>163</v>
      </c>
      <c r="N8" s="68" t="s">
        <v>164</v>
      </c>
      <c r="O8" s="68" t="s">
        <v>165</v>
      </c>
      <c r="P8" s="68" t="s">
        <v>166</v>
      </c>
      <c r="Q8" s="69">
        <v>10</v>
      </c>
      <c r="R8" s="68" t="s">
        <v>38</v>
      </c>
      <c r="S8" s="68" t="s">
        <v>167</v>
      </c>
      <c r="T8" s="68" t="s">
        <v>168</v>
      </c>
      <c r="U8" s="69">
        <v>3754772</v>
      </c>
      <c r="V8" s="69">
        <v>38737</v>
      </c>
      <c r="W8" s="68" t="s">
        <v>169</v>
      </c>
      <c r="X8" s="70" t="s">
        <v>170</v>
      </c>
      <c r="Y8" s="69">
        <v>300</v>
      </c>
      <c r="Z8" s="69" t="s">
        <v>38</v>
      </c>
      <c r="AA8" s="69" t="s">
        <v>38</v>
      </c>
      <c r="AB8" s="69" t="s">
        <v>38</v>
      </c>
      <c r="AC8" s="69" t="s">
        <v>38</v>
      </c>
      <c r="AD8" s="69">
        <v>300</v>
      </c>
      <c r="AE8" s="69">
        <v>300</v>
      </c>
      <c r="AF8" s="69" t="s">
        <v>38</v>
      </c>
      <c r="AG8" s="69">
        <v>300</v>
      </c>
      <c r="AH8" s="71">
        <v>103</v>
      </c>
      <c r="AI8" s="71">
        <v>99.8</v>
      </c>
      <c r="AJ8" s="71">
        <v>97</v>
      </c>
      <c r="AK8" s="71">
        <v>97</v>
      </c>
      <c r="AL8" s="71">
        <v>96.8</v>
      </c>
      <c r="AM8" s="71">
        <v>98</v>
      </c>
      <c r="AN8" s="71">
        <v>97.2</v>
      </c>
      <c r="AO8" s="71">
        <v>97</v>
      </c>
      <c r="AP8" s="71">
        <v>97.8</v>
      </c>
      <c r="AQ8" s="71">
        <v>97</v>
      </c>
      <c r="AR8" s="71">
        <v>98.2</v>
      </c>
      <c r="AS8" s="71">
        <v>73.3</v>
      </c>
      <c r="AT8" s="71">
        <v>76.2</v>
      </c>
      <c r="AU8" s="71">
        <v>69.099999999999994</v>
      </c>
      <c r="AV8" s="71">
        <v>68.3</v>
      </c>
      <c r="AW8" s="71">
        <v>71</v>
      </c>
      <c r="AX8" s="71">
        <v>91.1</v>
      </c>
      <c r="AY8" s="71">
        <v>90.1</v>
      </c>
      <c r="AZ8" s="71">
        <v>89.6</v>
      </c>
      <c r="BA8" s="71">
        <v>89.7</v>
      </c>
      <c r="BB8" s="71">
        <v>89.3</v>
      </c>
      <c r="BC8" s="71">
        <v>89.5</v>
      </c>
      <c r="BD8" s="72">
        <v>465.1</v>
      </c>
      <c r="BE8" s="72">
        <v>464.5</v>
      </c>
      <c r="BF8" s="72">
        <v>490.9</v>
      </c>
      <c r="BG8" s="72">
        <v>510.1</v>
      </c>
      <c r="BH8" s="72">
        <v>474.8</v>
      </c>
      <c r="BI8" s="72">
        <v>73.099999999999994</v>
      </c>
      <c r="BJ8" s="72">
        <v>76.3</v>
      </c>
      <c r="BK8" s="72">
        <v>80.7</v>
      </c>
      <c r="BL8" s="72">
        <v>75.900000000000006</v>
      </c>
      <c r="BM8" s="72">
        <v>75.099999999999994</v>
      </c>
      <c r="BN8" s="72">
        <v>59.6</v>
      </c>
      <c r="BO8" s="71">
        <v>82</v>
      </c>
      <c r="BP8" s="71">
        <v>81.5</v>
      </c>
      <c r="BQ8" s="71">
        <v>77.599999999999994</v>
      </c>
      <c r="BR8" s="71">
        <v>77.7</v>
      </c>
      <c r="BS8" s="71">
        <v>77.099999999999994</v>
      </c>
      <c r="BT8" s="71">
        <v>71.3</v>
      </c>
      <c r="BU8" s="71">
        <v>72.599999999999994</v>
      </c>
      <c r="BV8" s="71">
        <v>73.5</v>
      </c>
      <c r="BW8" s="71">
        <v>74.099999999999994</v>
      </c>
      <c r="BX8" s="71">
        <v>74.400000000000006</v>
      </c>
      <c r="BY8" s="71">
        <v>74.7</v>
      </c>
      <c r="BZ8" s="72">
        <v>47903</v>
      </c>
      <c r="CA8" s="72">
        <v>49631</v>
      </c>
      <c r="CB8" s="72">
        <v>50646</v>
      </c>
      <c r="CC8" s="72">
        <v>50123</v>
      </c>
      <c r="CD8" s="72">
        <v>55581</v>
      </c>
      <c r="CE8" s="72">
        <v>50413</v>
      </c>
      <c r="CF8" s="72">
        <v>50510</v>
      </c>
      <c r="CG8" s="72">
        <v>50958</v>
      </c>
      <c r="CH8" s="72">
        <v>52405</v>
      </c>
      <c r="CI8" s="72">
        <v>53523</v>
      </c>
      <c r="CJ8" s="71">
        <v>53621</v>
      </c>
      <c r="CK8" s="72">
        <v>11845</v>
      </c>
      <c r="CL8" s="72">
        <v>11386</v>
      </c>
      <c r="CM8" s="72">
        <v>11477</v>
      </c>
      <c r="CN8" s="72">
        <v>11152</v>
      </c>
      <c r="CO8" s="72">
        <v>11976</v>
      </c>
      <c r="CP8" s="72">
        <v>13096</v>
      </c>
      <c r="CQ8" s="72">
        <v>13552</v>
      </c>
      <c r="CR8" s="72">
        <v>13792</v>
      </c>
      <c r="CS8" s="72">
        <v>14290</v>
      </c>
      <c r="CT8" s="72">
        <v>15111</v>
      </c>
      <c r="CU8" s="71">
        <v>15586</v>
      </c>
      <c r="CV8" s="72">
        <v>70.5</v>
      </c>
      <c r="CW8" s="72">
        <v>75.7</v>
      </c>
      <c r="CX8" s="72">
        <v>73.5</v>
      </c>
      <c r="CY8" s="72">
        <v>73.2</v>
      </c>
      <c r="CZ8" s="72">
        <v>70.599999999999994</v>
      </c>
      <c r="DA8" s="72">
        <v>54.8</v>
      </c>
      <c r="DB8" s="72">
        <v>55.8</v>
      </c>
      <c r="DC8" s="72">
        <v>56.1</v>
      </c>
      <c r="DD8" s="72">
        <v>56</v>
      </c>
      <c r="DE8" s="72">
        <v>56.2</v>
      </c>
      <c r="DF8" s="72">
        <v>54.6</v>
      </c>
      <c r="DG8" s="72">
        <v>16.7</v>
      </c>
      <c r="DH8" s="72">
        <v>16.2</v>
      </c>
      <c r="DI8" s="72">
        <v>16.399999999999999</v>
      </c>
      <c r="DJ8" s="72">
        <v>16.3</v>
      </c>
      <c r="DK8" s="72">
        <v>20.100000000000001</v>
      </c>
      <c r="DL8" s="72">
        <v>23.9</v>
      </c>
      <c r="DM8" s="72">
        <v>23.8</v>
      </c>
      <c r="DN8" s="72">
        <v>23.9</v>
      </c>
      <c r="DO8" s="72">
        <v>23.6</v>
      </c>
      <c r="DP8" s="72">
        <v>24.2</v>
      </c>
      <c r="DQ8" s="72">
        <v>25</v>
      </c>
      <c r="DR8" s="71">
        <v>62.9</v>
      </c>
      <c r="DS8" s="71">
        <v>64.5</v>
      </c>
      <c r="DT8" s="71">
        <v>64.7</v>
      </c>
      <c r="DU8" s="71">
        <v>65.8</v>
      </c>
      <c r="DV8" s="71">
        <v>67.599999999999994</v>
      </c>
      <c r="DW8" s="71">
        <v>50.3</v>
      </c>
      <c r="DX8" s="71">
        <v>49.8</v>
      </c>
      <c r="DY8" s="71">
        <v>50.9</v>
      </c>
      <c r="DZ8" s="71">
        <v>51.9</v>
      </c>
      <c r="EA8" s="71">
        <v>52.9</v>
      </c>
      <c r="EB8" s="71">
        <v>53.5</v>
      </c>
      <c r="EC8" s="71">
        <v>77.599999999999994</v>
      </c>
      <c r="ED8" s="71">
        <v>79.3</v>
      </c>
      <c r="EE8" s="71">
        <v>71.599999999999994</v>
      </c>
      <c r="EF8" s="71">
        <v>73.400000000000006</v>
      </c>
      <c r="EG8" s="71">
        <v>79.5</v>
      </c>
      <c r="EH8" s="71">
        <v>65.7</v>
      </c>
      <c r="EI8" s="71">
        <v>65</v>
      </c>
      <c r="EJ8" s="71">
        <v>66.8</v>
      </c>
      <c r="EK8" s="71">
        <v>68.2</v>
      </c>
      <c r="EL8" s="71">
        <v>69.400000000000006</v>
      </c>
      <c r="EM8" s="71">
        <v>70</v>
      </c>
      <c r="EN8" s="72">
        <v>102850953</v>
      </c>
      <c r="EO8" s="72">
        <v>103153010</v>
      </c>
      <c r="EP8" s="72">
        <v>105853963</v>
      </c>
      <c r="EQ8" s="72">
        <v>105094487</v>
      </c>
      <c r="ER8" s="72">
        <v>104675373</v>
      </c>
      <c r="ES8" s="72">
        <v>42578034</v>
      </c>
      <c r="ET8" s="72">
        <v>45645830</v>
      </c>
      <c r="EU8" s="72">
        <v>47082778</v>
      </c>
      <c r="EV8" s="72">
        <v>48918364</v>
      </c>
      <c r="EW8" s="72">
        <v>49696718</v>
      </c>
      <c r="EX8" s="72">
        <v>48132898</v>
      </c>
    </row>
    <row r="9" spans="1:154" x14ac:dyDescent="0.2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2">
      <c r="A10" s="77"/>
      <c r="B10" s="77" t="s">
        <v>171</v>
      </c>
      <c r="C10" s="77" t="s">
        <v>172</v>
      </c>
      <c r="D10" s="77" t="s">
        <v>173</v>
      </c>
      <c r="E10" s="77" t="s">
        <v>174</v>
      </c>
      <c r="F10" s="77" t="s">
        <v>175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2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2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2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2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2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2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2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2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2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2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2020-12-15T03:52:34Z</dcterms:created>
  <dcterms:modified xsi:type="dcterms:W3CDTF">2021-01-25T07:15:56Z</dcterms:modified>
  <cp:category/>
</cp:coreProperties>
</file>