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cwgwsrv01\経営管理課\財務係（H25から）\02【決算】\経営比較分析表\R1経営比較分析\04_完成\02_送付\"/>
    </mc:Choice>
  </mc:AlternateContent>
  <workbookProtection workbookAlgorithmName="SHA-512" workbookHashValue="uSNfmGlJUGcMkBuB9QZtH8deouN8idvPpXI7E5oNZbsFIy7m72hqnX5z2sx5fd+E6Ig7VOUa1PEiRSBI0z+GIw==" workbookSaltValue="il+8MVg+eoachogTvip0V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<sst xmlns="http://schemas.openxmlformats.org/spreadsheetml/2006/main" count="228" uniqueCount="114">
  <si>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</si>
  <si>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</si>
  <si>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</si>
  <si>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</si>
  <si>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</si>
  <si>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</si>
  <si>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</si>
  <si>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</si>
  <si>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</si>
  <si>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</si>
  <si>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</si>
  <si>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</si>
  <si>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</si>
  <si>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</si>
  <si>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</si>
  <si>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</si>
  <si>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</si>
  <si>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</si>
  <si>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</si>
  <si>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</si>
  <si>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</si>
  <si>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</si>
  <si>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</si>
  <si>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</si>
  <si>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</si>
  <si>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</si>
  <si>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</si>
  <si>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</si>
  <si>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</si>
  <si>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</si>
  <si>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</si>
  <si>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</si>
  <si>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</si>
  <si>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</si>
  <si>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</si>
  <si>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</si>
  <si>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</si>
  <si>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</si>
  <si>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</si>
  <si>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</si>
  <si>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</si>
  <si>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</si>
  <si>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</si>
  <si>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</si>
  <si>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</si>
  <si>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</si>
  <si>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</si>
  <si>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</si>
  <si>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</si>
  <si>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</si>
  <si>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</si>
  <si>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</si>
  <si>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</si>
  <si>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</si>
  <si>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</si>
  <si>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</si>
  <si>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</si>
  <si>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</si>
  <si>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</si>
  <si>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</si>
  <si>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</si>
  <si>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</si>
  <si>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</si>
  <si>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</si>
  <si>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</si>
  <si>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</si>
  <si>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</si>
  <si>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</si>
  <si>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</si>
  <si>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</si>
  <si>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</si>
  <si>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</si>
  <si>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</si>
  <si>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</si>
  <si>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</si>
  <si>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</si>
  <si>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</si>
  <si>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</si>
  <si>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</si>
  <si>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</si>
  <si>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</si>
  <si>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</si>
  <si>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</si>
  <si>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</si>
  <si>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</si>
  <si>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</si>
  <si>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</si>
  <si>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</si>
  <si>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</si>
  <si>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</si>
  <si>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</si>
  <si>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</si>
  <si>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</si>
  <si>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</si>
  <si>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</si>
  <si>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</si>
  <si>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</si>
  <si>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</si>
  <si>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</si>
  <si>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</si>
  <si>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</si>
  <si>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</si>
  <si>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</si>
  <si>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</si>
  <si>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</si>
  <si>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</si>
  <si>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</si>
  <si>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</si>
  <si>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</si>
  <si>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</si>
  <si>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</si>
  <si>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老朽化施設の更新や耐震化を計画的に進めていく必要がありますが、一方で、人口減少などにより給水収益が減少し、施設更新にかける財源確保が厳しくなると見込まれています。
　将来世代に過度な負担を残さないよう企業債残高の増高を抑制しながら、事業運営に必要な資金を安定的に確保する方策を検討する必要があります。　　　　　　　　　　　　　　　　　　　　　　　　　　　　　　　　　</t>
    <phoneticPr fontId="4"/>
  </si>
  <si>
    <t>　有形固定資産減価償却率は、類似団体より若干低い水準となっていますが、本市の浄配水施設の多くは、高度経済成長期の後期から安定経済成長期に集中的に建設され、管路施設は昭和39年に発生した新潟地震により布設した災害復旧管路が多いため、順次更新していく必要があります。
　事業費の平準化を図り、中長期経営計画に基づき計画的かつ効率的な更新を進めることが必要となります。
　なお、配水支管に比べ費用と時間のかかる基幹管路の更新に重点を置いたため、平成27年度以降は管路更新率が低くなっています。　　　　　　　　　　　　　　　　　　　　　　　　　　　　　　　　　　　　　　　　　　　　　　　　　　　　　　　　　　　　　　　　　　　</t>
    <rPh sb="228" eb="230">
      <t>カンロ</t>
    </rPh>
    <rPh sb="230" eb="232">
      <t>コウシン</t>
    </rPh>
    <rPh sb="232" eb="233">
      <t>リツ</t>
    </rPh>
    <phoneticPr fontId="4"/>
  </si>
  <si>
    <r>
      <rPr>
        <b/>
        <sz val="11"/>
        <color theme="1"/>
        <rFont val="ＭＳ ゴシック"/>
        <family val="3"/>
        <charset val="128"/>
      </rPr>
      <t>①経常収支比率</t>
    </r>
    <r>
      <rPr>
        <sz val="11"/>
        <color theme="1"/>
        <rFont val="ＭＳ ゴシック"/>
        <family val="3"/>
        <charset val="128"/>
      </rPr>
      <t xml:space="preserve">
　前年度に比べ低下しましたが、比率は100%を上回っており、堅調に推移しています。
</t>
    </r>
    <r>
      <rPr>
        <b/>
        <sz val="11"/>
        <color theme="1"/>
        <rFont val="ＭＳ ゴシック"/>
        <family val="3"/>
        <charset val="128"/>
      </rPr>
      <t>③流動比率</t>
    </r>
    <r>
      <rPr>
        <sz val="11"/>
        <color theme="1"/>
        <rFont val="ＭＳ ゴシック"/>
        <family val="3"/>
        <charset val="128"/>
      </rPr>
      <t xml:space="preserve">
　前年度に比べ若干増加しており、短期的な債務に対する支払能力に問題はありません。しかし、今後は給水収益の減少などにより、現金等流動資産が減少することも考えられます。
</t>
    </r>
    <r>
      <rPr>
        <b/>
        <sz val="11"/>
        <color theme="1"/>
        <rFont val="ＭＳ ゴシック"/>
        <family val="3"/>
        <charset val="128"/>
      </rPr>
      <t>④企業債残高対給水収益比率</t>
    </r>
    <r>
      <rPr>
        <sz val="11"/>
        <color theme="1"/>
        <rFont val="ＭＳ ゴシック"/>
        <family val="3"/>
        <charset val="128"/>
      </rPr>
      <t xml:space="preserve">
　前年度に比べ上昇し、類似団体に比べ高い水準となっています。企業債は施設更新の重要な財源ですが、将来の過度な負担とならないよう、上昇を抑制する必要があります。
</t>
    </r>
    <r>
      <rPr>
        <b/>
        <sz val="11"/>
        <color theme="1"/>
        <rFont val="ＭＳ ゴシック"/>
        <family val="3"/>
        <charset val="128"/>
      </rPr>
      <t>⑤料金回収率　⑥給水原価</t>
    </r>
    <r>
      <rPr>
        <sz val="11"/>
        <color theme="1"/>
        <rFont val="ＭＳ ゴシック"/>
        <family val="3"/>
        <charset val="128"/>
      </rPr>
      <t xml:space="preserve">
　給水原価の水準が低いこともあり、類似団体に比べ高い料金回収率を維持しています。
</t>
    </r>
    <r>
      <rPr>
        <b/>
        <sz val="11"/>
        <color theme="1"/>
        <rFont val="ＭＳ ゴシック"/>
        <family val="3"/>
        <charset val="128"/>
      </rPr>
      <t>⑦施設利用率
　</t>
    </r>
    <r>
      <rPr>
        <sz val="11"/>
        <color theme="1"/>
        <rFont val="ＭＳ ゴシック"/>
        <family val="3"/>
        <charset val="128"/>
      </rPr>
      <t>類似団体と比べ高い水準を維持しています。今後も水需要の動向に注視し、施設規模の適正化を進める必要があります。</t>
    </r>
    <r>
      <rPr>
        <b/>
        <sz val="11"/>
        <color theme="1"/>
        <rFont val="ＭＳ ゴシック"/>
        <family val="3"/>
        <charset val="128"/>
      </rPr>
      <t xml:space="preserve">
⑧有収率</t>
    </r>
    <r>
      <rPr>
        <sz val="11"/>
        <color theme="1"/>
        <rFont val="ＭＳ ゴシック"/>
        <family val="3"/>
        <charset val="128"/>
      </rPr>
      <t xml:space="preserve">
　類似団体と同程度の水準を維持していますが、閏年の影響もあり、昨年度に比べ下落しています。</t>
    </r>
    <rPh sb="295" eb="297">
      <t>ルイジ</t>
    </rPh>
    <rPh sb="297" eb="299">
      <t>ダンタイ</t>
    </rPh>
    <rPh sb="300" eb="301">
      <t>クラ</t>
    </rPh>
    <rPh sb="302" eb="303">
      <t>タカ</t>
    </rPh>
    <rPh sb="304" eb="306">
      <t>スイジュン</t>
    </rPh>
    <rPh sb="307" eb="309">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</si>
</sst>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0.79</c:v>
                </c:pt>
                <c:pt idx="1">
                  <c:v>0.64</c:v>
                </c:pt>
                <c:pt idx="2">
                  <c:v>0.55000000000000004</c:v>
                </c:pt>
                <c:pt idx="3">
                  <c:v>0.47</c:v>
                </c:pt>
                <c:pt idx="4">
                  <c:v>0.53</c:v>
                </c:pt>
              </c:numCache>
            </c:numRef>
          </c:val>
          <c:extLst>
            <c:ext xmlns:c16="http://schemas.microsoft.com/office/drawing/2014/chart" uri="{C3380CC4-5D6E-409C-BE32-E72D297353CC}">
              <c16:uniqueId val="{00000000-A0EE-4C3F-930B-7363006BDC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A0EE-4C3F-930B-7363006BDC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112.92</c:v>
                </c:pt>
                <c:pt idx="1">
                  <c:v>116.92</c:v>
                </c:pt>
                <c:pt idx="2">
                  <c:v>117.19</c:v>
                </c:pt>
                <c:pt idx="3">
                  <c:v>114.17</c:v>
                </c:pt>
                <c:pt idx="4">
                  <c:v>112.64</c:v>
                </c:pt>
              </c:numCache>
            </c:numRef>
          </c:val>
          <c:extLst>
            <c:ext xmlns:c16="http://schemas.microsoft.com/office/drawing/2014/chart" uri="{C3380CC4-5D6E-409C-BE32-E72D297353CC}">
              <c16:uniqueId val="{00000000-C4EE-4B6C-901E-A99284BF09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C4EE-4B6C-901E-A99284BF09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45.37</c:v>
                </c:pt>
                <c:pt idx="1">
                  <c:v>46.22</c:v>
                </c:pt>
                <c:pt idx="2">
                  <c:v>47.28</c:v>
                </c:pt>
                <c:pt idx="3">
                  <c:v>47.71</c:v>
                </c:pt>
                <c:pt idx="4">
                  <c:v>47.36</c:v>
                </c:pt>
              </c:numCache>
            </c:numRef>
          </c:val>
          <c:extLst>
            <c:ext xmlns:c16="http://schemas.microsoft.com/office/drawing/2014/chart" uri="{C3380CC4-5D6E-409C-BE32-E72D297353CC}">
              <c16:uniqueId val="{00000000-FDAF-402F-A6CB-2646D228B1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FDAF-402F-A6CB-2646D228B1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17.260000000000002</c:v>
                </c:pt>
                <c:pt idx="1">
                  <c:v>18.420000000000002</c:v>
                </c:pt>
                <c:pt idx="2">
                  <c:v>20.05</c:v>
                </c:pt>
                <c:pt idx="3">
                  <c:v>22.68</c:v>
                </c:pt>
                <c:pt idx="4">
                  <c:v>24.33</c:v>
                </c:pt>
              </c:numCache>
            </c:numRef>
          </c:val>
          <c:extLst>
            <c:ext xmlns:c16="http://schemas.microsoft.com/office/drawing/2014/chart" uri="{C3380CC4-5D6E-409C-BE32-E72D297353CC}">
              <c16:uniqueId val="{00000000-B8F6-4FF8-8D82-93F049197F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B8F6-4FF8-8D82-93F049197F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9E-4633-8359-139C0810414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9E-4633-8359-139C0810414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143.02000000000001</c:v>
                </c:pt>
                <c:pt idx="1">
                  <c:v>145.96</c:v>
                </c:pt>
                <c:pt idx="2">
                  <c:v>148.38</c:v>
                </c:pt>
                <c:pt idx="3">
                  <c:v>139.62</c:v>
                </c:pt>
                <c:pt idx="4">
                  <c:v>142.09</c:v>
                </c:pt>
              </c:numCache>
            </c:numRef>
          </c:val>
          <c:extLst>
            <c:ext xmlns:c16="http://schemas.microsoft.com/office/drawing/2014/chart" uri="{C3380CC4-5D6E-409C-BE32-E72D297353CC}">
              <c16:uniqueId val="{00000000-1D8A-4320-BDAC-66D7C9A769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1D8A-4320-BDAC-66D7C9A769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320.27999999999997</c:v>
                </c:pt>
                <c:pt idx="1">
                  <c:v>321.29000000000002</c:v>
                </c:pt>
                <c:pt idx="2">
                  <c:v>330.71</c:v>
                </c:pt>
                <c:pt idx="3">
                  <c:v>343.71</c:v>
                </c:pt>
                <c:pt idx="4">
                  <c:v>354.39</c:v>
                </c:pt>
              </c:numCache>
            </c:numRef>
          </c:val>
          <c:extLst>
            <c:ext xmlns:c16="http://schemas.microsoft.com/office/drawing/2014/chart" uri="{C3380CC4-5D6E-409C-BE32-E72D297353CC}">
              <c16:uniqueId val="{00000000-3ACD-4FC6-B3FC-39C7793FEC8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3ACD-4FC6-B3FC-39C7793FEC8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110.05</c:v>
                </c:pt>
                <c:pt idx="1">
                  <c:v>115.08</c:v>
                </c:pt>
                <c:pt idx="2">
                  <c:v>115.07</c:v>
                </c:pt>
                <c:pt idx="3">
                  <c:v>112.31</c:v>
                </c:pt>
                <c:pt idx="4">
                  <c:v>110.41</c:v>
                </c:pt>
              </c:numCache>
            </c:numRef>
          </c:val>
          <c:extLst>
            <c:ext xmlns:c16="http://schemas.microsoft.com/office/drawing/2014/chart" uri="{C3380CC4-5D6E-409C-BE32-E72D297353CC}">
              <c16:uniqueId val="{00000000-648E-4A64-8510-C8FAC84406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648E-4A64-8510-C8FAC84406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131.24</c:v>
                </c:pt>
                <c:pt idx="1">
                  <c:v>125.65</c:v>
                </c:pt>
                <c:pt idx="2">
                  <c:v>125.87</c:v>
                </c:pt>
                <c:pt idx="3">
                  <c:v>129.44999999999999</c:v>
                </c:pt>
                <c:pt idx="4">
                  <c:v>132.19</c:v>
                </c:pt>
              </c:numCache>
            </c:numRef>
          </c:val>
          <c:extLst>
            <c:ext xmlns:c16="http://schemas.microsoft.com/office/drawing/2014/chart" uri="{C3380CC4-5D6E-409C-BE32-E72D297353CC}">
              <c16:uniqueId val="{00000000-FEBE-4436-A893-01B7C72819D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FEBE-4436-A893-01B7C72819D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63.22</c:v>
                </c:pt>
                <c:pt idx="1">
                  <c:v>63.3</c:v>
                </c:pt>
                <c:pt idx="2">
                  <c:v>64.05</c:v>
                </c:pt>
                <c:pt idx="3">
                  <c:v>62.93</c:v>
                </c:pt>
                <c:pt idx="4">
                  <c:v>65.02</c:v>
                </c:pt>
              </c:numCache>
            </c:numRef>
          </c:val>
          <c:extLst>
            <c:ext xmlns:c16="http://schemas.microsoft.com/office/drawing/2014/chart" uri="{C3380CC4-5D6E-409C-BE32-E72D297353CC}">
              <c16:uniqueId val="{00000000-1BF9-4F3A-99CF-1FF28A1820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1BF9-4F3A-99CF-1FF28A1820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94.42</c:v>
                </c:pt>
                <c:pt idx="1">
                  <c:v>94.41</c:v>
                </c:pt>
                <c:pt idx="2">
                  <c:v>93.29</c:v>
                </c:pt>
                <c:pt idx="3">
                  <c:v>94.03</c:v>
                </c:pt>
                <c:pt idx="4">
                  <c:v>93.66</c:v>
                </c:pt>
              </c:numCache>
            </c:numRef>
          </c:val>
          <c:extLst>
            <c:ext xmlns:c16="http://schemas.microsoft.com/office/drawing/2014/chart" uri="{C3380CC4-5D6E-409C-BE32-E72D297353CC}">
              <c16:uniqueId val="{00000000-7949-441C-8EE8-E8709560A11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7949-441C-8EE8-E8709560A11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新潟県　新潟市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3" t="str">
        <f>データ!$M$6</f>
        <v>自治体職員</v>
      </c>
      <c r="AE8" s="83"/>
      <c r="AF8" s="83"/>
      <c r="AG8" s="83"/>
      <c r="AH8" s="83"/>
      <c r="AI8" s="83"/>
      <c r="AJ8" s="83"/>
      <c r="AK8" s="4"/>
      <c r="AL8" s="71">
        <f>データ!$R$6</f>
        <v>788465</v>
      </c>
      <c r="AM8" s="71"/>
      <c r="AN8" s="71"/>
      <c r="AO8" s="71"/>
      <c r="AP8" s="71"/>
      <c r="AQ8" s="71"/>
      <c r="AR8" s="71"/>
      <c r="AS8" s="71"/>
      <c r="AT8" s="67">
        <f>データ!$S$6</f>
        <v>726.46</v>
      </c>
      <c r="AU8" s="68"/>
      <c r="AV8" s="68"/>
      <c r="AW8" s="68"/>
      <c r="AX8" s="68"/>
      <c r="AY8" s="68"/>
      <c r="AZ8" s="68"/>
      <c r="BA8" s="68"/>
      <c r="BB8" s="70">
        <f>データ!$T$6</f>
        <v>1085.3499999999999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65.05</v>
      </c>
      <c r="J10" s="68"/>
      <c r="K10" s="68"/>
      <c r="L10" s="68"/>
      <c r="M10" s="68"/>
      <c r="N10" s="68"/>
      <c r="O10" s="69"/>
      <c r="P10" s="70">
        <f>データ!$P$6</f>
        <v>99.63</v>
      </c>
      <c r="Q10" s="70"/>
      <c r="R10" s="70"/>
      <c r="S10" s="70"/>
      <c r="T10" s="70"/>
      <c r="U10" s="70"/>
      <c r="V10" s="70"/>
      <c r="W10" s="71">
        <f>データ!$Q$6</f>
        <v>2497</v>
      </c>
      <c r="X10" s="71"/>
      <c r="Y10" s="71"/>
      <c r="Z10" s="71"/>
      <c r="AA10" s="71"/>
      <c r="AB10" s="71"/>
      <c r="AC10" s="71"/>
      <c r="AD10" s="2"/>
      <c r="AE10" s="2"/>
      <c r="AF10" s="2"/>
      <c r="AG10" s="2"/>
      <c r="AH10" s="4"/>
      <c r="AI10" s="4"/>
      <c r="AJ10" s="4"/>
      <c r="AK10" s="4"/>
      <c r="AL10" s="71">
        <f>データ!$U$6</f>
        <v>783101</v>
      </c>
      <c r="AM10" s="71"/>
      <c r="AN10" s="71"/>
      <c r="AO10" s="71"/>
      <c r="AP10" s="71"/>
      <c r="AQ10" s="71"/>
      <c r="AR10" s="71"/>
      <c r="AS10" s="71"/>
      <c r="AT10" s="67">
        <f>データ!$V$6</f>
        <v>722.42</v>
      </c>
      <c r="AU10" s="68"/>
      <c r="AV10" s="68"/>
      <c r="AW10" s="68"/>
      <c r="AX10" s="68"/>
      <c r="AY10" s="68"/>
      <c r="AZ10" s="68"/>
      <c r="BA10" s="68"/>
      <c r="BB10" s="70">
        <f>データ!$W$6</f>
        <v>1084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vb1Aikd5azi3vZYZx94eVfbzZm06dwImRUcjq+t+syH3ukxGJSnisyRS/JlvICN/gXGTF5kOwqMf21w8HcLQ==" saltValue="alyRd9Ia/JlSRDHO9Bsum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151009</v>
      </c>
      <c r="D6" s="34">
        <f t="shared" si="3"/>
        <v>46</v>
      </c>
      <c r="E6" s="34">
        <f t="shared" si="3"/>
        <v>1</v>
      </c>
      <c r="F6" s="34">
        <f t="shared" si="3"/>
        <v>0</v>
      </c>
      <c r="G6" s="34">
        <f t="shared" si="3"/>
        <v>1</v>
      </c>
      <c r="H6" s="34" t="str">
        <f t="shared" si="3"/>
        <v>新潟県　新潟市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65.05</v>
      </c>
      <c r="P6" s="35">
        <f t="shared" si="3"/>
        <v>99.63</v>
      </c>
      <c r="Q6" s="35">
        <f t="shared" si="3"/>
        <v>2497</v>
      </c>
      <c r="R6" s="35">
        <f t="shared" si="3"/>
        <v>788465</v>
      </c>
      <c r="S6" s="35">
        <f t="shared" si="3"/>
        <v>726.46</v>
      </c>
      <c r="T6" s="35">
        <f t="shared" si="3"/>
        <v>1085.3499999999999</v>
      </c>
      <c r="U6" s="35">
        <f t="shared" si="3"/>
        <v>783101</v>
      </c>
      <c r="V6" s="35">
        <f t="shared" si="3"/>
        <v>722.42</v>
      </c>
      <c r="W6" s="35">
        <f t="shared" si="3"/>
        <v>1084</v>
      </c>
      <c r="X6" s="36">
        <f>IF(X7="",NA(),X7)</f>
        <v>112.92</v>
      </c>
      <c r="Y6" s="36">
        <f t="shared" ref="Y6:AG6" si="4">IF(Y7="",NA(),Y7)</f>
        <v>116.92</v>
      </c>
      <c r="Z6" s="36">
        <f t="shared" si="4"/>
        <v>117.19</v>
      </c>
      <c r="AA6" s="36">
        <f t="shared" si="4"/>
        <v>114.17</v>
      </c>
      <c r="AB6" s="36">
        <f t="shared" si="4"/>
        <v>112.64</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143.02000000000001</v>
      </c>
      <c r="AU6" s="36">
        <f t="shared" ref="AU6:BC6" si="6">IF(AU7="",NA(),AU7)</f>
        <v>145.96</v>
      </c>
      <c r="AV6" s="36">
        <f t="shared" si="6"/>
        <v>148.38</v>
      </c>
      <c r="AW6" s="36">
        <f t="shared" si="6"/>
        <v>139.62</v>
      </c>
      <c r="AX6" s="36">
        <f t="shared" si="6"/>
        <v>142.09</v>
      </c>
      <c r="AY6" s="36">
        <f t="shared" si="6"/>
        <v>168.99</v>
      </c>
      <c r="AZ6" s="36">
        <f t="shared" si="6"/>
        <v>159.12</v>
      </c>
      <c r="BA6" s="36">
        <f t="shared" si="6"/>
        <v>169.68</v>
      </c>
      <c r="BB6" s="36">
        <f t="shared" si="6"/>
        <v>166.51</v>
      </c>
      <c r="BC6" s="36">
        <f t="shared" si="6"/>
        <v>172.47</v>
      </c>
      <c r="BD6" s="35" t="str">
        <f>IF(BD7="","",IF(BD7="-","【-】","【"&amp;SUBSTITUTE(TEXT(BD7,"#,##0.00"),"-","△")&amp;"】"))</f>
        <v>【264.97】</v>
      </c>
      <c r="BE6" s="36">
        <f>IF(BE7="",NA(),BE7)</f>
        <v>320.27999999999997</v>
      </c>
      <c r="BF6" s="36">
        <f t="shared" ref="BF6:BN6" si="7">IF(BF7="",NA(),BF7)</f>
        <v>321.29000000000002</v>
      </c>
      <c r="BG6" s="36">
        <f t="shared" si="7"/>
        <v>330.71</v>
      </c>
      <c r="BH6" s="36">
        <f t="shared" si="7"/>
        <v>343.71</v>
      </c>
      <c r="BI6" s="36">
        <f t="shared" si="7"/>
        <v>354.39</v>
      </c>
      <c r="BJ6" s="36">
        <f t="shared" si="7"/>
        <v>212.16</v>
      </c>
      <c r="BK6" s="36">
        <f t="shared" si="7"/>
        <v>206.16</v>
      </c>
      <c r="BL6" s="36">
        <f t="shared" si="7"/>
        <v>203.63</v>
      </c>
      <c r="BM6" s="36">
        <f t="shared" si="7"/>
        <v>198.51</v>
      </c>
      <c r="BN6" s="36">
        <f t="shared" si="7"/>
        <v>193.57</v>
      </c>
      <c r="BO6" s="35" t="str">
        <f>IF(BO7="","",IF(BO7="-","【-】","【"&amp;SUBSTITUTE(TEXT(BO7,"#,##0.00"),"-","△")&amp;"】"))</f>
        <v>【266.61】</v>
      </c>
      <c r="BP6" s="36">
        <f>IF(BP7="",NA(),BP7)</f>
        <v>110.05</v>
      </c>
      <c r="BQ6" s="36">
        <f t="shared" ref="BQ6:BY6" si="8">IF(BQ7="",NA(),BQ7)</f>
        <v>115.08</v>
      </c>
      <c r="BR6" s="36">
        <f t="shared" si="8"/>
        <v>115.07</v>
      </c>
      <c r="BS6" s="36">
        <f t="shared" si="8"/>
        <v>112.31</v>
      </c>
      <c r="BT6" s="36">
        <f t="shared" si="8"/>
        <v>110.41</v>
      </c>
      <c r="BU6" s="36">
        <f t="shared" si="8"/>
        <v>104.16</v>
      </c>
      <c r="BV6" s="36">
        <f t="shared" si="8"/>
        <v>104.03</v>
      </c>
      <c r="BW6" s="36">
        <f t="shared" si="8"/>
        <v>103.04</v>
      </c>
      <c r="BX6" s="36">
        <f t="shared" si="8"/>
        <v>103.28</v>
      </c>
      <c r="BY6" s="36">
        <f t="shared" si="8"/>
        <v>102.26</v>
      </c>
      <c r="BZ6" s="35" t="str">
        <f>IF(BZ7="","",IF(BZ7="-","【-】","【"&amp;SUBSTITUTE(TEXT(BZ7,"#,##0.00"),"-","△")&amp;"】"))</f>
        <v>【103.24】</v>
      </c>
      <c r="CA6" s="36">
        <f>IF(CA7="",NA(),CA7)</f>
        <v>131.24</v>
      </c>
      <c r="CB6" s="36">
        <f t="shared" ref="CB6:CJ6" si="9">IF(CB7="",NA(),CB7)</f>
        <v>125.65</v>
      </c>
      <c r="CC6" s="36">
        <f t="shared" si="9"/>
        <v>125.87</v>
      </c>
      <c r="CD6" s="36">
        <f t="shared" si="9"/>
        <v>129.44999999999999</v>
      </c>
      <c r="CE6" s="36">
        <f t="shared" si="9"/>
        <v>132.19</v>
      </c>
      <c r="CF6" s="36">
        <f t="shared" si="9"/>
        <v>171.29</v>
      </c>
      <c r="CG6" s="36">
        <f t="shared" si="9"/>
        <v>171.54</v>
      </c>
      <c r="CH6" s="36">
        <f t="shared" si="9"/>
        <v>173</v>
      </c>
      <c r="CI6" s="36">
        <f t="shared" si="9"/>
        <v>173.11</v>
      </c>
      <c r="CJ6" s="36">
        <f t="shared" si="9"/>
        <v>174.34</v>
      </c>
      <c r="CK6" s="35" t="str">
        <f>IF(CK7="","",IF(CK7="-","【-】","【"&amp;SUBSTITUTE(TEXT(CK7,"#,##0.00"),"-","△")&amp;"】"))</f>
        <v>【168.38】</v>
      </c>
      <c r="CL6" s="36">
        <f>IF(CL7="",NA(),CL7)</f>
        <v>63.22</v>
      </c>
      <c r="CM6" s="36">
        <f t="shared" ref="CM6:CU6" si="10">IF(CM7="",NA(),CM7)</f>
        <v>63.3</v>
      </c>
      <c r="CN6" s="36">
        <f t="shared" si="10"/>
        <v>64.05</v>
      </c>
      <c r="CO6" s="36">
        <f t="shared" si="10"/>
        <v>62.93</v>
      </c>
      <c r="CP6" s="36">
        <f t="shared" si="10"/>
        <v>65.02</v>
      </c>
      <c r="CQ6" s="36">
        <f t="shared" si="10"/>
        <v>58.67</v>
      </c>
      <c r="CR6" s="36">
        <f t="shared" si="10"/>
        <v>59</v>
      </c>
      <c r="CS6" s="36">
        <f t="shared" si="10"/>
        <v>59.36</v>
      </c>
      <c r="CT6" s="36">
        <f t="shared" si="10"/>
        <v>59.32</v>
      </c>
      <c r="CU6" s="36">
        <f t="shared" si="10"/>
        <v>59.12</v>
      </c>
      <c r="CV6" s="35" t="str">
        <f>IF(CV7="","",IF(CV7="-","【-】","【"&amp;SUBSTITUTE(TEXT(CV7,"#,##0.00"),"-","△")&amp;"】"))</f>
        <v>【60.00】</v>
      </c>
      <c r="CW6" s="36">
        <f>IF(CW7="",NA(),CW7)</f>
        <v>94.42</v>
      </c>
      <c r="CX6" s="36">
        <f t="shared" ref="CX6:DF6" si="11">IF(CX7="",NA(),CX7)</f>
        <v>94.41</v>
      </c>
      <c r="CY6" s="36">
        <f t="shared" si="11"/>
        <v>93.29</v>
      </c>
      <c r="CZ6" s="36">
        <f t="shared" si="11"/>
        <v>94.03</v>
      </c>
      <c r="DA6" s="36">
        <f t="shared" si="11"/>
        <v>93.66</v>
      </c>
      <c r="DB6" s="36">
        <f t="shared" si="11"/>
        <v>93.36</v>
      </c>
      <c r="DC6" s="36">
        <f t="shared" si="11"/>
        <v>93.69</v>
      </c>
      <c r="DD6" s="36">
        <f t="shared" si="11"/>
        <v>93.82</v>
      </c>
      <c r="DE6" s="36">
        <f t="shared" si="11"/>
        <v>93.74</v>
      </c>
      <c r="DF6" s="36">
        <f t="shared" si="11"/>
        <v>93.64</v>
      </c>
      <c r="DG6" s="35" t="str">
        <f>IF(DG7="","",IF(DG7="-","【-】","【"&amp;SUBSTITUTE(TEXT(DG7,"#,##0.00"),"-","△")&amp;"】"))</f>
        <v>【89.80】</v>
      </c>
      <c r="DH6" s="36">
        <f>IF(DH7="",NA(),DH7)</f>
        <v>45.37</v>
      </c>
      <c r="DI6" s="36">
        <f t="shared" ref="DI6:DQ6" si="12">IF(DI7="",NA(),DI7)</f>
        <v>46.22</v>
      </c>
      <c r="DJ6" s="36">
        <f t="shared" si="12"/>
        <v>47.28</v>
      </c>
      <c r="DK6" s="36">
        <f t="shared" si="12"/>
        <v>47.71</v>
      </c>
      <c r="DL6" s="36">
        <f t="shared" si="12"/>
        <v>47.36</v>
      </c>
      <c r="DM6" s="36">
        <f t="shared" si="12"/>
        <v>47.39</v>
      </c>
      <c r="DN6" s="36">
        <f t="shared" si="12"/>
        <v>48.05</v>
      </c>
      <c r="DO6" s="36">
        <f t="shared" si="12"/>
        <v>48.64</v>
      </c>
      <c r="DP6" s="36">
        <f t="shared" si="12"/>
        <v>49.23</v>
      </c>
      <c r="DQ6" s="36">
        <f t="shared" si="12"/>
        <v>49.78</v>
      </c>
      <c r="DR6" s="35" t="str">
        <f>IF(DR7="","",IF(DR7="-","【-】","【"&amp;SUBSTITUTE(TEXT(DR7,"#,##0.00"),"-","△")&amp;"】"))</f>
        <v>【49.59】</v>
      </c>
      <c r="DS6" s="36">
        <f>IF(DS7="",NA(),DS7)</f>
        <v>17.260000000000002</v>
      </c>
      <c r="DT6" s="36">
        <f t="shared" ref="DT6:EB6" si="13">IF(DT7="",NA(),DT7)</f>
        <v>18.420000000000002</v>
      </c>
      <c r="DU6" s="36">
        <f t="shared" si="13"/>
        <v>20.05</v>
      </c>
      <c r="DV6" s="36">
        <f t="shared" si="13"/>
        <v>22.68</v>
      </c>
      <c r="DW6" s="36">
        <f t="shared" si="13"/>
        <v>24.33</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0.79</v>
      </c>
      <c r="EE6" s="36">
        <f t="shared" ref="EE6:EM6" si="14">IF(EE7="",NA(),EE7)</f>
        <v>0.64</v>
      </c>
      <c r="EF6" s="36">
        <f t="shared" si="14"/>
        <v>0.55000000000000004</v>
      </c>
      <c r="EG6" s="36">
        <f t="shared" si="14"/>
        <v>0.47</v>
      </c>
      <c r="EH6" s="36">
        <f t="shared" si="14"/>
        <v>0.53</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151009</v>
      </c>
      <c r="D7" s="38">
        <v>46</v>
      </c>
      <c r="E7" s="38">
        <v>1</v>
      </c>
      <c r="F7" s="38">
        <v>0</v>
      </c>
      <c r="G7" s="38">
        <v>1</v>
      </c>
      <c r="H7" s="38" t="s">
        <v>93</v>
      </c>
      <c r="I7" s="38" t="s">
        <v>94</v>
      </c>
      <c r="J7" s="38" t="s">
        <v>95</v>
      </c>
      <c r="K7" s="38" t="s">
        <v>96</v>
      </c>
      <c r="L7" s="38" t="s">
        <v>97</v>
      </c>
      <c r="M7" s="38" t="s">
        <v>98</v>
      </c>
      <c r="N7" s="39" t="s">
        <v>99</v>
      </c>
      <c r="O7" s="39">
        <v>65.05</v>
      </c>
      <c r="P7" s="39">
        <v>99.63</v>
      </c>
      <c r="Q7" s="39">
        <v>2497</v>
      </c>
      <c r="R7" s="39">
        <v>788465</v>
      </c>
      <c r="S7" s="39">
        <v>726.46</v>
      </c>
      <c r="T7" s="39">
        <v>1085.3499999999999</v>
      </c>
      <c r="U7" s="39">
        <v>783101</v>
      </c>
      <c r="V7" s="39">
        <v>722.42</v>
      </c>
      <c r="W7" s="39">
        <v>1084</v>
      </c>
      <c r="X7" s="39">
        <v>112.92</v>
      </c>
      <c r="Y7" s="39">
        <v>116.92</v>
      </c>
      <c r="Z7" s="39">
        <v>117.19</v>
      </c>
      <c r="AA7" s="39">
        <v>114.17</v>
      </c>
      <c r="AB7" s="39">
        <v>112.64</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143.02000000000001</v>
      </c>
      <c r="AU7" s="39">
        <v>145.96</v>
      </c>
      <c r="AV7" s="39">
        <v>148.38</v>
      </c>
      <c r="AW7" s="39">
        <v>139.62</v>
      </c>
      <c r="AX7" s="39">
        <v>142.09</v>
      </c>
      <c r="AY7" s="39">
        <v>168.99</v>
      </c>
      <c r="AZ7" s="39">
        <v>159.12</v>
      </c>
      <c r="BA7" s="39">
        <v>169.68</v>
      </c>
      <c r="BB7" s="39">
        <v>166.51</v>
      </c>
      <c r="BC7" s="39">
        <v>172.47</v>
      </c>
      <c r="BD7" s="39">
        <v>264.97000000000003</v>
      </c>
      <c r="BE7" s="39">
        <v>320.27999999999997</v>
      </c>
      <c r="BF7" s="39">
        <v>321.29000000000002</v>
      </c>
      <c r="BG7" s="39">
        <v>330.71</v>
      </c>
      <c r="BH7" s="39">
        <v>343.71</v>
      </c>
      <c r="BI7" s="39">
        <v>354.39</v>
      </c>
      <c r="BJ7" s="39">
        <v>212.16</v>
      </c>
      <c r="BK7" s="39">
        <v>206.16</v>
      </c>
      <c r="BL7" s="39">
        <v>203.63</v>
      </c>
      <c r="BM7" s="39">
        <v>198.51</v>
      </c>
      <c r="BN7" s="39">
        <v>193.57</v>
      </c>
      <c r="BO7" s="39">
        <v>266.61</v>
      </c>
      <c r="BP7" s="39">
        <v>110.05</v>
      </c>
      <c r="BQ7" s="39">
        <v>115.08</v>
      </c>
      <c r="BR7" s="39">
        <v>115.07</v>
      </c>
      <c r="BS7" s="39">
        <v>112.31</v>
      </c>
      <c r="BT7" s="39">
        <v>110.41</v>
      </c>
      <c r="BU7" s="39">
        <v>104.16</v>
      </c>
      <c r="BV7" s="39">
        <v>104.03</v>
      </c>
      <c r="BW7" s="39">
        <v>103.04</v>
      </c>
      <c r="BX7" s="39">
        <v>103.28</v>
      </c>
      <c r="BY7" s="39">
        <v>102.26</v>
      </c>
      <c r="BZ7" s="39">
        <v>103.24</v>
      </c>
      <c r="CA7" s="39">
        <v>131.24</v>
      </c>
      <c r="CB7" s="39">
        <v>125.65</v>
      </c>
      <c r="CC7" s="39">
        <v>125.87</v>
      </c>
      <c r="CD7" s="39">
        <v>129.44999999999999</v>
      </c>
      <c r="CE7" s="39">
        <v>132.19</v>
      </c>
      <c r="CF7" s="39">
        <v>171.29</v>
      </c>
      <c r="CG7" s="39">
        <v>171.54</v>
      </c>
      <c r="CH7" s="39">
        <v>173</v>
      </c>
      <c r="CI7" s="39">
        <v>173.11</v>
      </c>
      <c r="CJ7" s="39">
        <v>174.34</v>
      </c>
      <c r="CK7" s="39">
        <v>168.38</v>
      </c>
      <c r="CL7" s="39">
        <v>63.22</v>
      </c>
      <c r="CM7" s="39">
        <v>63.3</v>
      </c>
      <c r="CN7" s="39">
        <v>64.05</v>
      </c>
      <c r="CO7" s="39">
        <v>62.93</v>
      </c>
      <c r="CP7" s="39">
        <v>65.02</v>
      </c>
      <c r="CQ7" s="39">
        <v>58.67</v>
      </c>
      <c r="CR7" s="39">
        <v>59</v>
      </c>
      <c r="CS7" s="39">
        <v>59.36</v>
      </c>
      <c r="CT7" s="39">
        <v>59.32</v>
      </c>
      <c r="CU7" s="39">
        <v>59.12</v>
      </c>
      <c r="CV7" s="39">
        <v>60</v>
      </c>
      <c r="CW7" s="39">
        <v>94.42</v>
      </c>
      <c r="CX7" s="39">
        <v>94.41</v>
      </c>
      <c r="CY7" s="39">
        <v>93.29</v>
      </c>
      <c r="CZ7" s="39">
        <v>94.03</v>
      </c>
      <c r="DA7" s="39">
        <v>93.66</v>
      </c>
      <c r="DB7" s="39">
        <v>93.36</v>
      </c>
      <c r="DC7" s="39">
        <v>93.69</v>
      </c>
      <c r="DD7" s="39">
        <v>93.82</v>
      </c>
      <c r="DE7" s="39">
        <v>93.74</v>
      </c>
      <c r="DF7" s="39">
        <v>93.64</v>
      </c>
      <c r="DG7" s="39">
        <v>89.8</v>
      </c>
      <c r="DH7" s="39">
        <v>45.37</v>
      </c>
      <c r="DI7" s="39">
        <v>46.22</v>
      </c>
      <c r="DJ7" s="39">
        <v>47.28</v>
      </c>
      <c r="DK7" s="39">
        <v>47.71</v>
      </c>
      <c r="DL7" s="39">
        <v>47.36</v>
      </c>
      <c r="DM7" s="39">
        <v>47.39</v>
      </c>
      <c r="DN7" s="39">
        <v>48.05</v>
      </c>
      <c r="DO7" s="39">
        <v>48.64</v>
      </c>
      <c r="DP7" s="39">
        <v>49.23</v>
      </c>
      <c r="DQ7" s="39">
        <v>49.78</v>
      </c>
      <c r="DR7" s="39">
        <v>49.59</v>
      </c>
      <c r="DS7" s="39">
        <v>17.260000000000002</v>
      </c>
      <c r="DT7" s="39">
        <v>18.420000000000002</v>
      </c>
      <c r="DU7" s="39">
        <v>20.05</v>
      </c>
      <c r="DV7" s="39">
        <v>22.68</v>
      </c>
      <c r="DW7" s="39">
        <v>24.33</v>
      </c>
      <c r="DX7" s="39">
        <v>16.739999999999998</v>
      </c>
      <c r="DY7" s="39">
        <v>17.97</v>
      </c>
      <c r="DZ7" s="39">
        <v>19.95</v>
      </c>
      <c r="EA7" s="39">
        <v>21.62</v>
      </c>
      <c r="EB7" s="39">
        <v>22.79</v>
      </c>
      <c r="EC7" s="39">
        <v>19.440000000000001</v>
      </c>
      <c r="ED7" s="39">
        <v>0.79</v>
      </c>
      <c r="EE7" s="39">
        <v>0.64</v>
      </c>
      <c r="EF7" s="39">
        <v>0.55000000000000004</v>
      </c>
      <c r="EG7" s="39">
        <v>0.47</v>
      </c>
      <c r="EH7" s="39">
        <v>0.53</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2020-12-04T02:07:06Z</dcterms:created>
  <dcterms:modified xsi:type="dcterms:W3CDTF">2021-01-27T00:43:03Z</dcterms:modified>
  <cp:category/>
</cp:coreProperties>
</file>