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1071341000\■01 総務係\★農業集落排水事業関係\経営比較分析表関係\R02年度（01決算）\030112　依頼\提出\"/>
    </mc:Choice>
  </mc:AlternateContent>
  <workbookProtection workbookAlgorithmName="SHA-512" workbookHashValue="n9HcgtkC6UKglYOQc1L7RVz4pnznJiw1+OPdlbRkXJphnz1JW5L2pcM6RJsE0H9Wjuf+Xup/rOX9X52GPHoqIQ==" workbookSaltValue="MeOd0iAN5b6/omwzN2Z9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<sst xmlns="http://schemas.openxmlformats.org/spreadsheetml/2006/main" count="236" uniqueCount="120">
  <si>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</si>
  <si>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</si>
  <si>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</si>
  <si>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</si>
  <si>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</si>
  <si>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</si>
  <si>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</si>
  <si>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</si>
  <si>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</si>
  <si>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</si>
  <si>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</si>
  <si>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</si>
  <si>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</si>
  <si>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</si>
  <si>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</si>
  <si>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</si>
  <si>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</si>
  <si>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</si>
  <si>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</si>
  <si>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</si>
  <si>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</si>
  <si>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</si>
  <si>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</si>
  <si>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</si>
  <si>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</si>
  <si>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</si>
  <si>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</si>
  <si>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</si>
  <si>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</si>
  <si>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</si>
  <si>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</si>
  <si>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</si>
  <si>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</si>
  <si>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</si>
  <si>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</si>
  <si>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</si>
  <si>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</si>
  <si>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</si>
  <si>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</si>
  <si>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</si>
  <si>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</si>
  <si>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</si>
  <si>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</si>
  <si>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</si>
  <si>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</si>
  <si>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</si>
  <si>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</si>
  <si>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</si>
  <si>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</si>
  <si>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</si>
  <si>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</si>
  <si>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</si>
  <si>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</si>
  <si>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</si>
  <si>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</si>
  <si>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</si>
  <si>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</si>
  <si>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</si>
  <si>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</si>
  <si>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</si>
  <si>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</si>
  <si>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</si>
  <si>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</si>
  <si>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</si>
  <si>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</si>
  <si>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</si>
  <si>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</si>
  <si>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</si>
  <si>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</si>
  <si>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</si>
  <si>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</si>
  <si>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</si>
  <si>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</si>
  <si>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</si>
  <si>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</si>
  <si>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</si>
  <si>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</si>
  <si>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</si>
  <si>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</si>
  <si>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</si>
  <si>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</si>
  <si>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</si>
  <si>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</si>
  <si>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</si>
  <si>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</si>
  <si>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</si>
  <si>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</si>
  <si>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</si>
  <si>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</si>
  <si>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</si>
  <si>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</si>
  <si>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</si>
  <si>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</si>
  <si>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</si>
  <si>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</si>
  <si>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</si>
  <si>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</si>
  <si>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</si>
  <si>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</si>
  <si>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</si>
  <si>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</si>
  <si>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</si>
  <si>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</si>
  <si>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</si>
  <si>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</si>
  <si>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</si>
  <si>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</si>
  <si>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</si>
  <si>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</si>
  <si>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</si>
  <si>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</si>
  <si>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</si>
  <si>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</si>
  <si>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</si>
  <si>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</si>
  <si>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</si>
  <si>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</si>
  <si>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
平成27年度に供用開始した富厚里地区を除いて、令和２年度の葛沢地区の機器更新により、一通りの地区の更新が完了となる。以後は最適整備構想を策定し、より効率的な更新に努めていく。
【管路】
現時点では、早急に更新が必要な状態の管渠はないものの、管渠の耐用年数を考慮すると供用開始から年数がたつ処理区においては、更新に備える必要があるため、最適整備構想を踏まえた整備計画のなかで更新を検討していく。</t>
    <rPh sb="1" eb="3">
      <t>シセツ</t>
    </rPh>
    <rPh sb="5" eb="7">
      <t>ヘイセイ</t>
    </rPh>
    <rPh sb="9" eb="10">
      <t>ネン</t>
    </rPh>
    <rPh sb="10" eb="11">
      <t>ド</t>
    </rPh>
    <rPh sb="12" eb="14">
      <t>キョウヨウ</t>
    </rPh>
    <rPh sb="14" eb="16">
      <t>カイシ</t>
    </rPh>
    <rPh sb="18" eb="21">
      <t>フコウリ</t>
    </rPh>
    <rPh sb="21" eb="23">
      <t>チク</t>
    </rPh>
    <rPh sb="24" eb="25">
      <t>ノゾ</t>
    </rPh>
    <rPh sb="28" eb="30">
      <t>レイワ</t>
    </rPh>
    <rPh sb="31" eb="32">
      <t>ネン</t>
    </rPh>
    <rPh sb="32" eb="33">
      <t>ド</t>
    </rPh>
    <rPh sb="34" eb="36">
      <t>トズラサワ</t>
    </rPh>
    <rPh sb="36" eb="38">
      <t>チク</t>
    </rPh>
    <rPh sb="39" eb="41">
      <t>キキ</t>
    </rPh>
    <rPh sb="41" eb="43">
      <t>コウシン</t>
    </rPh>
    <rPh sb="47" eb="49">
      <t>ヒトトオ</t>
    </rPh>
    <rPh sb="51" eb="53">
      <t>チク</t>
    </rPh>
    <rPh sb="54" eb="56">
      <t>コウシン</t>
    </rPh>
    <rPh sb="57" eb="59">
      <t>カンリョウ</t>
    </rPh>
    <rPh sb="63" eb="65">
      <t>イゴ</t>
    </rPh>
    <rPh sb="66" eb="68">
      <t>サイテキ</t>
    </rPh>
    <rPh sb="68" eb="70">
      <t>セイビ</t>
    </rPh>
    <rPh sb="70" eb="72">
      <t>コウソウ</t>
    </rPh>
    <rPh sb="73" eb="75">
      <t>サクテイ</t>
    </rPh>
    <rPh sb="79" eb="82">
      <t>コウリツテキ</t>
    </rPh>
    <rPh sb="83" eb="85">
      <t>コウシン</t>
    </rPh>
    <rPh sb="86" eb="87">
      <t>ツト</t>
    </rPh>
    <rPh sb="95" eb="97">
      <t>カンロ</t>
    </rPh>
    <rPh sb="99" eb="102">
      <t>ゲンジテン</t>
    </rPh>
    <rPh sb="105" eb="107">
      <t>ソウキュウ</t>
    </rPh>
    <rPh sb="108" eb="110">
      <t>コウシン</t>
    </rPh>
    <rPh sb="111" eb="113">
      <t>ヒツヨウ</t>
    </rPh>
    <rPh sb="114" eb="116">
      <t>ジョウタイ</t>
    </rPh>
    <rPh sb="117" eb="119">
      <t>カンキョ</t>
    </rPh>
    <rPh sb="126" eb="128">
      <t>カンキョ</t>
    </rPh>
    <rPh sb="129" eb="131">
      <t>タイヨウ</t>
    </rPh>
    <rPh sb="131" eb="133">
      <t>ネンスウ</t>
    </rPh>
    <rPh sb="134" eb="136">
      <t>コウリョ</t>
    </rPh>
    <rPh sb="139" eb="141">
      <t>キョウヨウ</t>
    </rPh>
    <rPh sb="141" eb="143">
      <t>カイシ</t>
    </rPh>
    <rPh sb="145" eb="147">
      <t>ネンスウ</t>
    </rPh>
    <rPh sb="150" eb="152">
      <t>ショリ</t>
    </rPh>
    <rPh sb="152" eb="153">
      <t>ク</t>
    </rPh>
    <rPh sb="159" eb="161">
      <t>コウシン</t>
    </rPh>
    <rPh sb="162" eb="163">
      <t>ソナ</t>
    </rPh>
    <rPh sb="165" eb="167">
      <t>ヒツヨウ</t>
    </rPh>
    <rPh sb="173" eb="175">
      <t>サイテキ</t>
    </rPh>
    <rPh sb="175" eb="177">
      <t>セイビ</t>
    </rPh>
    <rPh sb="177" eb="179">
      <t>コウソウ</t>
    </rPh>
    <rPh sb="180" eb="181">
      <t>フ</t>
    </rPh>
    <rPh sb="184" eb="186">
      <t>セイビ</t>
    </rPh>
    <rPh sb="186" eb="188">
      <t>ケイカク</t>
    </rPh>
    <rPh sb="192" eb="194">
      <t>コウシン</t>
    </rPh>
    <rPh sb="195" eb="197">
      <t>ケントウ</t>
    </rPh>
    <phoneticPr fontId="4"/>
  </si>
  <si>
    <t xml:space="preserve"> 使用料収入は微増の傾向があるものの、今後は減収に転じる見込みが強く、繰入金の依存度も高い状態が継続する見込みである。その中で、市内１１か所の処理施設を安定的に維持していくために、最適整備構想を策定し、必要な施設整備を効率的に進めるとともに、整備計画の内容を踏まえて料金改定の検討を進める。</t>
    <phoneticPr fontId="4"/>
  </si>
  <si>
    <t>施設利用率をみると、他都市と比べても値は高いことから、施設の規模は適正といえる。
しかし、経営状況としては起債の償還金においては100％、維持管理費もその大半を繰入金によって賄っていることから、収益的収支比率、経費回収率ともに低い値となっている。
維持管理費用が増傾向にあり、施設整備における起債依存度も高いため、汚水処理原価も他都市に比べて高い値である。
使用料収入は微増で推移しているものの、最適整備構想を策定し、今後も施設整備を継続的に行っていくため、いずれの値も同程度で推移する見込みであるが、収支改善のため料金改定の検討を進める。</t>
    <rPh sb="0" eb="2">
      <t>シセツ</t>
    </rPh>
    <rPh sb="2" eb="5">
      <t>リヨウリツ</t>
    </rPh>
    <rPh sb="10" eb="13">
      <t>タトシ</t>
    </rPh>
    <rPh sb="14" eb="15">
      <t>クラ</t>
    </rPh>
    <rPh sb="18" eb="19">
      <t>アタイ</t>
    </rPh>
    <rPh sb="20" eb="21">
      <t>タカ</t>
    </rPh>
    <rPh sb="27" eb="29">
      <t>シセツ</t>
    </rPh>
    <rPh sb="30" eb="32">
      <t>キボ</t>
    </rPh>
    <rPh sb="33" eb="35">
      <t>テキセイ</t>
    </rPh>
    <rPh sb="45" eb="47">
      <t>ケイエイ</t>
    </rPh>
    <rPh sb="47" eb="49">
      <t>ジョウキョウ</t>
    </rPh>
    <rPh sb="53" eb="55">
      <t>キサイ</t>
    </rPh>
    <rPh sb="56" eb="58">
      <t>ショウカン</t>
    </rPh>
    <rPh sb="58" eb="59">
      <t>キン</t>
    </rPh>
    <rPh sb="69" eb="71">
      <t>イジ</t>
    </rPh>
    <rPh sb="71" eb="74">
      <t>カンリヒ</t>
    </rPh>
    <rPh sb="77" eb="79">
      <t>タイハン</t>
    </rPh>
    <rPh sb="80" eb="82">
      <t>クリイレ</t>
    </rPh>
    <rPh sb="82" eb="83">
      <t>キン</t>
    </rPh>
    <rPh sb="87" eb="88">
      <t>マカナ</t>
    </rPh>
    <rPh sb="97" eb="100">
      <t>シュウエキテキ</t>
    </rPh>
    <rPh sb="100" eb="102">
      <t>シュウシ</t>
    </rPh>
    <rPh sb="102" eb="104">
      <t>ヒリツ</t>
    </rPh>
    <rPh sb="105" eb="107">
      <t>ケイヒ</t>
    </rPh>
    <rPh sb="107" eb="109">
      <t>カイシュウ</t>
    </rPh>
    <rPh sb="109" eb="110">
      <t>リツ</t>
    </rPh>
    <rPh sb="113" eb="114">
      <t>ヒク</t>
    </rPh>
    <rPh sb="115" eb="116">
      <t>アタイ</t>
    </rPh>
    <rPh sb="124" eb="126">
      <t>イジ</t>
    </rPh>
    <rPh sb="126" eb="128">
      <t>カンリ</t>
    </rPh>
    <rPh sb="128" eb="130">
      <t>ヒヨウ</t>
    </rPh>
    <rPh sb="131" eb="132">
      <t>ゾウ</t>
    </rPh>
    <rPh sb="132" eb="134">
      <t>ケイコウ</t>
    </rPh>
    <rPh sb="138" eb="140">
      <t>シセツ</t>
    </rPh>
    <rPh sb="140" eb="142">
      <t>セイビ</t>
    </rPh>
    <rPh sb="146" eb="148">
      <t>キサイ</t>
    </rPh>
    <rPh sb="148" eb="150">
      <t>イゾン</t>
    </rPh>
    <rPh sb="150" eb="151">
      <t>ド</t>
    </rPh>
    <rPh sb="152" eb="153">
      <t>タカ</t>
    </rPh>
    <rPh sb="157" eb="159">
      <t>オスイ</t>
    </rPh>
    <rPh sb="159" eb="161">
      <t>ショリ</t>
    </rPh>
    <rPh sb="161" eb="163">
      <t>ゲンカ</t>
    </rPh>
    <rPh sb="164" eb="167">
      <t>タトシ</t>
    </rPh>
    <rPh sb="168" eb="169">
      <t>クラ</t>
    </rPh>
    <rPh sb="171" eb="172">
      <t>タカ</t>
    </rPh>
    <rPh sb="173" eb="174">
      <t>アタイ</t>
    </rPh>
    <rPh sb="179" eb="182">
      <t>シヨウリョウ</t>
    </rPh>
    <rPh sb="182" eb="184">
      <t>シュウニュウ</t>
    </rPh>
    <rPh sb="185" eb="187">
      <t>ビゾウ</t>
    </rPh>
    <rPh sb="188" eb="190">
      <t>スイイ</t>
    </rPh>
    <rPh sb="198" eb="200">
      <t>サイテキ</t>
    </rPh>
    <rPh sb="200" eb="202">
      <t>セイビ</t>
    </rPh>
    <rPh sb="202" eb="204">
      <t>コウソウ</t>
    </rPh>
    <rPh sb="205" eb="207">
      <t>サクテイ</t>
    </rPh>
    <rPh sb="209" eb="211">
      <t>コンゴ</t>
    </rPh>
    <rPh sb="212" eb="214">
      <t>シセツ</t>
    </rPh>
    <rPh sb="214" eb="216">
      <t>セイビ</t>
    </rPh>
    <rPh sb="217" eb="220">
      <t>ケイゾクテキ</t>
    </rPh>
    <rPh sb="221" eb="222">
      <t>オコナ</t>
    </rPh>
    <rPh sb="233" eb="234">
      <t>アタイ</t>
    </rPh>
    <rPh sb="235" eb="238">
      <t>ドウテイド</t>
    </rPh>
    <rPh sb="239" eb="241">
      <t>スイイ</t>
    </rPh>
    <rPh sb="243" eb="245">
      <t>ミコ</t>
    </rPh>
    <rPh sb="251" eb="253">
      <t>シュウシ</t>
    </rPh>
    <rPh sb="253" eb="255">
      <t>カイゼン</t>
    </rPh>
    <rPh sb="258" eb="260">
      <t>リョウキン</t>
    </rPh>
    <rPh sb="260" eb="262">
      <t>カイテイ</t>
    </rPh>
    <rPh sb="263" eb="265">
      <t>ケントウ</t>
    </rPh>
    <rPh sb="266" eb="26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</si>
</sst>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12-4DEB-9DD1-45E5411E76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312-4DEB-9DD1-45E5411E76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73.760000000000005</c:v>
                </c:pt>
                <c:pt idx="1">
                  <c:v>75.459999999999994</c:v>
                </c:pt>
                <c:pt idx="2">
                  <c:v>74.88</c:v>
                </c:pt>
                <c:pt idx="3">
                  <c:v>70.88</c:v>
                </c:pt>
                <c:pt idx="4">
                  <c:v>68.63</c:v>
                </c:pt>
              </c:numCache>
            </c:numRef>
          </c:val>
          <c:extLst>
            <c:ext xmlns:c16="http://schemas.microsoft.com/office/drawing/2014/chart" uri="{C3380CC4-5D6E-409C-BE32-E72D297353CC}">
              <c16:uniqueId val="{00000000-6C9E-4763-9E98-BFDC82D206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C9E-4763-9E98-BFDC82D206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70.16</c:v>
                </c:pt>
                <c:pt idx="1">
                  <c:v>74.16</c:v>
                </c:pt>
                <c:pt idx="2">
                  <c:v>75.16</c:v>
                </c:pt>
                <c:pt idx="3">
                  <c:v>76.760000000000005</c:v>
                </c:pt>
                <c:pt idx="4">
                  <c:v>77.37</c:v>
                </c:pt>
              </c:numCache>
            </c:numRef>
          </c:val>
          <c:extLst>
            <c:ext xmlns:c16="http://schemas.microsoft.com/office/drawing/2014/chart" uri="{C3380CC4-5D6E-409C-BE32-E72D297353CC}">
              <c16:uniqueId val="{00000000-A31E-4297-9F24-F529AB71A6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31E-4297-9F24-F529AB71A6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66.48</c:v>
                </c:pt>
                <c:pt idx="1">
                  <c:v>61.69</c:v>
                </c:pt>
                <c:pt idx="2">
                  <c:v>62.67</c:v>
                </c:pt>
                <c:pt idx="3">
                  <c:v>63.04</c:v>
                </c:pt>
                <c:pt idx="4">
                  <c:v>58.47</c:v>
                </c:pt>
              </c:numCache>
            </c:numRef>
          </c:val>
          <c:extLst>
            <c:ext xmlns:c16="http://schemas.microsoft.com/office/drawing/2014/chart" uri="{C3380CC4-5D6E-409C-BE32-E72D297353CC}">
              <c16:uniqueId val="{00000000-6E7B-4390-B36D-DCF77F9F96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7B-4390-B36D-DCF77F9F96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0B-414C-8244-AE424B40E1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0B-414C-8244-AE424B40E1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85-482A-B1F2-5C2C194B3E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85-482A-B1F2-5C2C194B3E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73-47B4-B045-64547CC622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3-47B4-B045-64547CC622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88-401D-9035-5BE5291DEC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88-401D-9035-5BE5291DEC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99-4C42-B227-B04E05CF02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999-4C42-B227-B04E05CF02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26.35</c:v>
                </c:pt>
                <c:pt idx="1">
                  <c:v>30.56</c:v>
                </c:pt>
                <c:pt idx="2">
                  <c:v>28.39</c:v>
                </c:pt>
                <c:pt idx="3">
                  <c:v>26.3</c:v>
                </c:pt>
                <c:pt idx="4">
                  <c:v>29.12</c:v>
                </c:pt>
              </c:numCache>
            </c:numRef>
          </c:val>
          <c:extLst>
            <c:ext xmlns:c16="http://schemas.microsoft.com/office/drawing/2014/chart" uri="{C3380CC4-5D6E-409C-BE32-E72D297353CC}">
              <c16:uniqueId val="{00000000-DACA-49CD-A886-35B45818E4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ACA-49CD-A886-35B45818E4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302.98</c:v>
                </c:pt>
                <c:pt idx="1">
                  <c:v>265.88</c:v>
                </c:pt>
                <c:pt idx="2">
                  <c:v>293.83999999999997</c:v>
                </c:pt>
                <c:pt idx="3">
                  <c:v>337.78</c:v>
                </c:pt>
                <c:pt idx="4">
                  <c:v>320.22000000000003</c:v>
                </c:pt>
              </c:numCache>
            </c:numRef>
          </c:val>
          <c:extLst>
            <c:ext xmlns:c16="http://schemas.microsoft.com/office/drawing/2014/chart" uri="{C3380CC4-5D6E-409C-BE32-E72D297353CC}">
              <c16:uniqueId val="{00000000-210A-4ABC-9C73-CF2D35520FA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10A-4ABC-9C73-CF2D35520FA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7"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静岡市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698275</v>
      </c>
      <c r="AM8" s="69"/>
      <c r="AN8" s="69"/>
      <c r="AO8" s="69"/>
      <c r="AP8" s="69"/>
      <c r="AQ8" s="69"/>
      <c r="AR8" s="69"/>
      <c r="AS8" s="69"/>
      <c r="AT8" s="68">
        <f>データ!T6</f>
        <v>1411.83</v>
      </c>
      <c r="AU8" s="68"/>
      <c r="AV8" s="68"/>
      <c r="AW8" s="68"/>
      <c r="AX8" s="68"/>
      <c r="AY8" s="68"/>
      <c r="AZ8" s="68"/>
      <c r="BA8" s="68"/>
      <c r="BB8" s="68">
        <f>データ!U6</f>
        <v>494.59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0.62</v>
      </c>
      <c r="Q10" s="68"/>
      <c r="R10" s="68"/>
      <c r="S10" s="68"/>
      <c r="T10" s="68"/>
      <c r="U10" s="68"/>
      <c r="V10" s="68"/>
      <c r="W10" s="68">
        <f>データ!Q6</f>
        <v>100</v>
      </c>
      <c r="X10" s="68"/>
      <c r="Y10" s="68"/>
      <c r="Z10" s="68"/>
      <c r="AA10" s="68"/>
      <c r="AB10" s="68"/>
      <c r="AC10" s="68"/>
      <c r="AD10" s="69">
        <f>データ!R6</f>
        <v>2750</v>
      </c>
      <c r="AE10" s="69"/>
      <c r="AF10" s="69"/>
      <c r="AG10" s="69"/>
      <c r="AH10" s="69"/>
      <c r="AI10" s="69"/>
      <c r="AJ10" s="69"/>
      <c r="AK10" s="2"/>
      <c r="AL10" s="69">
        <f>データ!V6</f>
        <v>4352</v>
      </c>
      <c r="AM10" s="69"/>
      <c r="AN10" s="69"/>
      <c r="AO10" s="69"/>
      <c r="AP10" s="69"/>
      <c r="AQ10" s="69"/>
      <c r="AR10" s="69"/>
      <c r="AS10" s="69"/>
      <c r="AT10" s="68">
        <f>データ!W6</f>
        <v>1.74</v>
      </c>
      <c r="AU10" s="68"/>
      <c r="AV10" s="68"/>
      <c r="AW10" s="68"/>
      <c r="AX10" s="68"/>
      <c r="AY10" s="68"/>
      <c r="AZ10" s="68"/>
      <c r="BA10" s="68"/>
      <c r="BB10" s="68">
        <f>データ!X6</f>
        <v>2501.15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QjuqlZjBXWqZj9t3QwBryZFSZwZfygdTxzjE1llQdCV0Bx7pYIdPAMrUiWHmOMKJkgDqtmd6V1QSZN5BDdnx3Q==" saltValue="Lzq5MfoVutFEhkbKbeTw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221007</v>
      </c>
      <c r="D6" s="33">
        <f t="shared" si="3"/>
        <v>47</v>
      </c>
      <c r="E6" s="33">
        <f t="shared" si="3"/>
        <v>17</v>
      </c>
      <c r="F6" s="33">
        <f t="shared" si="3"/>
        <v>5</v>
      </c>
      <c r="G6" s="33">
        <f t="shared" si="3"/>
        <v>0</v>
      </c>
      <c r="H6" s="33" t="str">
        <f t="shared" si="3"/>
        <v>静岡県　静岡市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0.62</v>
      </c>
      <c r="Q6" s="34">
        <f t="shared" si="3"/>
        <v>100</v>
      </c>
      <c r="R6" s="34">
        <f t="shared" si="3"/>
        <v>2750</v>
      </c>
      <c r="S6" s="34">
        <f t="shared" si="3"/>
        <v>698275</v>
      </c>
      <c r="T6" s="34">
        <f t="shared" si="3"/>
        <v>1411.83</v>
      </c>
      <c r="U6" s="34">
        <f t="shared" si="3"/>
        <v>494.59</v>
      </c>
      <c r="V6" s="34">
        <f t="shared" si="3"/>
        <v>4352</v>
      </c>
      <c r="W6" s="34">
        <f t="shared" si="3"/>
        <v>1.74</v>
      </c>
      <c r="X6" s="34">
        <f t="shared" si="3"/>
        <v>2501.15</v>
      </c>
      <c r="Y6" s="35">
        <f>IF(Y7="",NA(),Y7)</f>
        <v>66.48</v>
      </c>
      <c r="Z6" s="35">
        <f t="shared" ref="Z6:AH6" si="4">IF(Z7="",NA(),Z7)</f>
        <v>61.69</v>
      </c>
      <c r="AA6" s="35">
        <f t="shared" si="4"/>
        <v>62.67</v>
      </c>
      <c r="AB6" s="35">
        <f t="shared" si="4"/>
        <v>63.04</v>
      </c>
      <c r="AC6" s="35">
        <f t="shared" si="4"/>
        <v>58.47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26.35</v>
      </c>
      <c r="BR6" s="35">
        <f t="shared" ref="BR6:BZ6" si="8">IF(BR7="",NA(),BR7)</f>
        <v>30.56</v>
      </c>
      <c r="BS6" s="35">
        <f t="shared" si="8"/>
        <v>28.39</v>
      </c>
      <c r="BT6" s="35">
        <f t="shared" si="8"/>
        <v>26.3</v>
      </c>
      <c r="BU6" s="35">
        <f t="shared" si="8"/>
        <v>29.12</v>
      </c>
      <c r="BV6" s="35">
        <f t="shared" si="8"/>
        <v>52.19</v>
      </c>
      <c r="BW6" s="35">
        <f t="shared" si="8"/>
        <v>55.32</v>
      </c>
      <c r="BX6" s="35">
        <f t="shared" si="8"/>
        <v>59.8</v>
      </c>
      <c r="BY6" s="35">
        <f t="shared" si="8"/>
        <v>57.77</v>
      </c>
      <c r="BZ6" s="35">
        <f t="shared" si="8"/>
        <v>57.31</v>
      </c>
      <c r="CA6" s="34" t="str">
        <f>IF(CA7="","",IF(CA7="-","【-】","【"&amp;SUBSTITUTE(TEXT(CA7,"#,##0.00"),"-","△")&amp;"】"))</f>
        <v>【59.59】</v>
      </c>
      <c r="CB6" s="35">
        <f>IF(CB7="",NA(),CB7)</f>
        <v>302.98</v>
      </c>
      <c r="CC6" s="35">
        <f t="shared" ref="CC6:CK6" si="9">IF(CC7="",NA(),CC7)</f>
        <v>265.88</v>
      </c>
      <c r="CD6" s="35">
        <f t="shared" si="9"/>
        <v>293.83999999999997</v>
      </c>
      <c r="CE6" s="35">
        <f t="shared" si="9"/>
        <v>337.78</v>
      </c>
      <c r="CF6" s="35">
        <f t="shared" si="9"/>
        <v>320.22000000000003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73.760000000000005</v>
      </c>
      <c r="CN6" s="35">
        <f t="shared" ref="CN6:CV6" si="10">IF(CN7="",NA(),CN7)</f>
        <v>75.459999999999994</v>
      </c>
      <c r="CO6" s="35">
        <f t="shared" si="10"/>
        <v>74.88</v>
      </c>
      <c r="CP6" s="35">
        <f t="shared" si="10"/>
        <v>70.88</v>
      </c>
      <c r="CQ6" s="35">
        <f t="shared" si="10"/>
        <v>68.63</v>
      </c>
      <c r="CR6" s="35">
        <f t="shared" si="10"/>
        <v>52.31</v>
      </c>
      <c r="CS6" s="35">
        <f t="shared" si="10"/>
        <v>60.65</v>
      </c>
      <c r="CT6" s="35">
        <f t="shared" si="10"/>
        <v>51.75</v>
      </c>
      <c r="CU6" s="35">
        <f t="shared" si="10"/>
        <v>50.68</v>
      </c>
      <c r="CV6" s="35">
        <f t="shared" si="10"/>
        <v>50.14</v>
      </c>
      <c r="CW6" s="34" t="str">
        <f>IF(CW7="","",IF(CW7="-","【-】","【"&amp;SUBSTITUTE(TEXT(CW7,"#,##0.00"),"-","△")&amp;"】"))</f>
        <v>【51.30】</v>
      </c>
      <c r="CX6" s="35">
        <f>IF(CX7="",NA(),CX7)</f>
        <v>70.16</v>
      </c>
      <c r="CY6" s="35">
        <f t="shared" ref="CY6:DG6" si="11">IF(CY7="",NA(),CY7)</f>
        <v>74.16</v>
      </c>
      <c r="CZ6" s="35">
        <f t="shared" si="11"/>
        <v>75.16</v>
      </c>
      <c r="DA6" s="35">
        <f t="shared" si="11"/>
        <v>76.760000000000005</v>
      </c>
      <c r="DB6" s="35">
        <f t="shared" si="11"/>
        <v>77.37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221007</v>
      </c>
      <c r="D7" s="37">
        <v>47</v>
      </c>
      <c r="E7" s="37">
        <v>17</v>
      </c>
      <c r="F7" s="37">
        <v>5</v>
      </c>
      <c r="G7" s="37">
        <v>0</v>
      </c>
      <c r="H7" s="37" t="s">
        <v>98</v>
      </c>
      <c r="I7" s="37" t="s">
        <v>99</v>
      </c>
      <c r="J7" s="37" t="s">
        <v>100</v>
      </c>
      <c r="K7" s="37" t="s">
        <v>101</v>
      </c>
      <c r="L7" s="37" t="s">
        <v>102</v>
      </c>
      <c r="M7" s="37" t="s">
        <v>103</v>
      </c>
      <c r="N7" s="38" t="s">
        <v>104</v>
      </c>
      <c r="O7" s="38" t="s">
        <v>105</v>
      </c>
      <c r="P7" s="38">
        <v>0.62</v>
      </c>
      <c r="Q7" s="38">
        <v>100</v>
      </c>
      <c r="R7" s="38">
        <v>2750</v>
      </c>
      <c r="S7" s="38">
        <v>698275</v>
      </c>
      <c r="T7" s="38">
        <v>1411.83</v>
      </c>
      <c r="U7" s="38">
        <v>494.59</v>
      </c>
      <c r="V7" s="38">
        <v>4352</v>
      </c>
      <c r="W7" s="38">
        <v>1.74</v>
      </c>
      <c r="X7" s="38">
        <v>2501.15</v>
      </c>
      <c r="Y7" s="38">
        <v>66.48</v>
      </c>
      <c r="Z7" s="38">
        <v>61.69</v>
      </c>
      <c r="AA7" s="38">
        <v>62.67</v>
      </c>
      <c r="AB7" s="38">
        <v>63.04</v>
      </c>
      <c r="AC7" s="38">
        <v>58.47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26.35</v>
      </c>
      <c r="BR7" s="38">
        <v>30.56</v>
      </c>
      <c r="BS7" s="38">
        <v>28.39</v>
      </c>
      <c r="BT7" s="38">
        <v>26.3</v>
      </c>
      <c r="BU7" s="38">
        <v>29.12</v>
      </c>
      <c r="BV7" s="38">
        <v>52.19</v>
      </c>
      <c r="BW7" s="38">
        <v>55.32</v>
      </c>
      <c r="BX7" s="38">
        <v>59.8</v>
      </c>
      <c r="BY7" s="38">
        <v>57.77</v>
      </c>
      <c r="BZ7" s="38">
        <v>57.31</v>
      </c>
      <c r="CA7" s="38">
        <v>59.59</v>
      </c>
      <c r="CB7" s="38">
        <v>302.98</v>
      </c>
      <c r="CC7" s="38">
        <v>265.88</v>
      </c>
      <c r="CD7" s="38">
        <v>293.83999999999997</v>
      </c>
      <c r="CE7" s="38">
        <v>337.78</v>
      </c>
      <c r="CF7" s="38">
        <v>320.22000000000003</v>
      </c>
      <c r="CG7" s="38">
        <v>296.14</v>
      </c>
      <c r="CH7" s="38">
        <v>283.17</v>
      </c>
      <c r="CI7" s="38">
        <v>263.76</v>
      </c>
      <c r="CJ7" s="38">
        <v>274.35000000000002</v>
      </c>
      <c r="CK7" s="38">
        <v>273.52</v>
      </c>
      <c r="CL7" s="38">
        <v>257.86</v>
      </c>
      <c r="CM7" s="38">
        <v>73.760000000000005</v>
      </c>
      <c r="CN7" s="38">
        <v>75.459999999999994</v>
      </c>
      <c r="CO7" s="38">
        <v>74.88</v>
      </c>
      <c r="CP7" s="38">
        <v>70.88</v>
      </c>
      <c r="CQ7" s="38">
        <v>68.63</v>
      </c>
      <c r="CR7" s="38">
        <v>52.31</v>
      </c>
      <c r="CS7" s="38">
        <v>60.65</v>
      </c>
      <c r="CT7" s="38">
        <v>51.75</v>
      </c>
      <c r="CU7" s="38">
        <v>50.68</v>
      </c>
      <c r="CV7" s="38">
        <v>50.14</v>
      </c>
      <c r="CW7" s="38">
        <v>51.3</v>
      </c>
      <c r="CX7" s="38">
        <v>70.16</v>
      </c>
      <c r="CY7" s="38">
        <v>74.16</v>
      </c>
      <c r="CZ7" s="38">
        <v>75.16</v>
      </c>
      <c r="DA7" s="38">
        <v>76.760000000000005</v>
      </c>
      <c r="DB7" s="38">
        <v>77.37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2021-01-13T06:53:15Z</cp:lastPrinted>
  <dcterms:created xsi:type="dcterms:W3CDTF">2020-12-04T03:05:05Z</dcterms:created>
  <dcterms:modified xsi:type="dcterms:W3CDTF">2021-01-15T04:49:25Z</dcterms:modified>
  <cp:category/>
</cp:coreProperties>
</file>