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STJGNW-O\keiri$\003会計係\052財政局\012_公営企業に係る「経営比較分析表」の策定等について\R1\005_総務省へ回答\"/>
    </mc:Choice>
  </mc:AlternateContent>
  <workbookProtection workbookAlgorithmName="SHA-512" workbookHashValue="g4UnnADBwb58U1NlZGlbS3aX9K0VcX3f4qMUTaXRrck8xLpjn/noR0lprMjzj1uvUOptaFtzg0K7cVqExNfIQw==" workbookSaltValue="Q7hDlmE3zHXGsRGxx8O/YQ==" workbookSpinCount="100000" lockStructure="1"/>
  <bookViews>
    <workbookView xWindow="0" yWindow="0" windowWidth="20490" windowHeight="676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HT33" i="4"/>
  <c r="GZ33" i="4"/>
  <c r="GF33" i="4"/>
  <c r="ER33" i="4"/>
  <c r="CZ33" i="4"/>
  <c r="CF33" i="4"/>
  <c r="BL33" i="4"/>
  <c r="AR33" i="4"/>
  <c r="X33" i="4"/>
  <c r="RH32" i="4"/>
  <c r="QN32" i="4"/>
  <c r="PT32" i="4"/>
  <c r="OZ32" i="4"/>
  <c r="OF32" i="4"/>
  <c r="MN32" i="4"/>
  <c r="LT32" i="4"/>
  <c r="KZ32" i="4"/>
  <c r="KF32" i="4"/>
  <c r="JL32" i="4"/>
  <c r="HT32" i="4"/>
  <c r="GZ32" i="4"/>
  <c r="GF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V10" i="5"/>
  <c r="AF10" i="5"/>
  <c r="AJ10" i="5"/>
  <c r="AT10" i="5"/>
  <c r="BD10" i="5"/>
  <c r="BN10" i="5"/>
  <c r="BX10" i="5"/>
  <c r="CB10" i="5"/>
  <c r="CL10" i="5"/>
  <c r="CV10" i="5"/>
  <c r="DF10" i="5"/>
  <c r="DP10" i="5"/>
  <c r="DT10" i="5"/>
  <c r="ED10" i="5"/>
  <c r="FL33" i="4"/>
  <c r="QN33" i="4"/>
  <c r="FL56"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<sst xmlns="http://schemas.openxmlformats.org/spreadsheetml/2006/main" count="262" uniqueCount="108">
  <si>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</si>
  <si>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</si>
  <si>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</si>
  <si>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</si>
  <si>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</si>
  <si>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</si>
  <si>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</si>
  <si>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</si>
  <si>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</si>
  <si>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</si>
  <si>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</si>
  <si>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</si>
  <si>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</si>
  <si>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</si>
  <si>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</si>
  <si>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</si>
  <si>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</si>
  <si>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</si>
  <si>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</si>
  <si>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</si>
  <si>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</si>
  <si>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</si>
  <si>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</si>
  <si>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</si>
  <si>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</si>
  <si>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</si>
  <si>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</si>
  <si>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</si>
  <si>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</si>
  <si>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</si>
  <si>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</si>
  <si>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</si>
  <si>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</si>
  <si>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</si>
  <si>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</si>
  <si>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</si>
  <si>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</si>
  <si>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</si>
  <si>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</si>
  <si>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</si>
  <si>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</si>
  <si>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</si>
  <si>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</si>
  <si>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</si>
  <si>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</si>
  <si>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</si>
  <si>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</si>
  <si>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</si>
  <si>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</si>
  <si>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</si>
  <si>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</si>
  <si>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</si>
  <si>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</si>
  <si>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</si>
  <si>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</si>
  <si>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</si>
  <si>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</si>
  <si>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</si>
  <si>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</si>
  <si>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</si>
  <si>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</si>
  <si>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</si>
  <si>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</si>
  <si>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</si>
  <si>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</si>
  <si>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</si>
  <si>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</si>
  <si>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</si>
  <si>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</si>
  <si>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</si>
  <si>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</si>
  <si>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</si>
  <si>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</si>
  <si>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</si>
  <si>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</si>
  <si>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</si>
  <si>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</si>
  <si>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</si>
  <si>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</si>
  <si>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</si>
  <si>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</si>
  <si>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</si>
  <si>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</si>
  <si>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</si>
  <si>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</si>
  <si>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</si>
  <si>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</si>
  <si>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</si>
  <si>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</si>
  <si>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231002</t>
  </si>
  <si>
    <t>46</t>
  </si>
  <si>
    <t>02</t>
  </si>
  <si>
    <t>0</t>
  </si>
  <si>
    <t>000</t>
  </si>
  <si>
    <t>愛知県　名古屋市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</si>
  <si>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</si>
  <si>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</si>
  <si>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</si>
  <si>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</si>
  <si>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</si>
  <si>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</si>
  <si>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</si>
  <si>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</si>
  <si>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</si>
  <si>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</si>
  <si>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②過去５ヶ年の経常収支は黒字であり、累積欠損金もありません。⑤料金回収率も過去5ヶ年とも100％以上を達成しており、健全な経営を維持しております。⑥給水原価は類似団体に比べてやや高い水準にあります。引き続き、効率的な事業運営に努めるとともに、経営基盤の強化に取り組んでまいります。
　⑧契約率は、類似団体に比べてやや低い水準にあります。引き続き販路拡大に努め、収益確保を図ります。⑦施設利用率は類似団体に比べてやや低い水準にありますが、安定した給水を継続するために必要な施設規模となっています。
　③流動比率は100％以上を維持しており、短期的な資金面においてのリスクは低いと言えます。④平成28年度より企業債残高がゼロとなっており、将来的な財政負担が生じないよう努めております。</t>
    <phoneticPr fontId="5"/>
  </si>
  <si>
    <t>　経営の健全性・効率性に関する指標は概ね良好に推移しておりますが、老朽化の状況に関する指標が示すとおり、年々施設の老朽化が進んでおり、これに対応するためには、多額の費用と計画的な更新が必要となります。
　地盤沈下の防止対策として地下水くみ上げ代替水の水源を確保するという工業用水道事業の社会的使命を果たすため、健全な経営を維持するととともに、計画的な施設の更新及び耐震化を進めることにより、持続可能な事業運営に努めていきます。</t>
    <phoneticPr fontId="5"/>
  </si>
  <si>
    <t>　①②本市では整備計画に基づく施設の長寿命化により、施設の更新計画における目標耐用年数が会計上の耐用年数より長く設定されています。そのため今後、減価償却率や経年化率がより一層高い数値へと推移することとなりますが、老朽化対策の遅れをあらわすものではありません。
　②③配水管路をはじめとした施設については、埋設環境等を考慮した老朽度の評価結果に従い、計画的に更新を進めていきます。</t>
    <rPh sb="7" eb="9">
      <t>セイビ</t>
    </rPh>
    <rPh sb="9" eb="11">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</si>
</sst>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58.54</c:v>
                </c:pt>
                <c:pt idx="1">
                  <c:v>57.7</c:v>
                </c:pt>
                <c:pt idx="2">
                  <c:v>58.75</c:v>
                </c:pt>
                <c:pt idx="3">
                  <c:v>60</c:v>
                </c:pt>
                <c:pt idx="4">
                  <c:v>61.15</c:v>
                </c:pt>
              </c:numCache>
            </c:numRef>
          </c:val>
          <c:extLst>
            <c:ext xmlns:c16="http://schemas.microsoft.com/office/drawing/2014/chart" uri="{C3380CC4-5D6E-409C-BE32-E72D297353CC}">
              <c16:uniqueId val="{00000000-55BB-4D48-9577-F84B4F699E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c:ext xmlns:c16="http://schemas.microsoft.com/office/drawing/2014/chart" uri="{C3380CC4-5D6E-409C-BE32-E72D297353CC}">
              <c16:uniqueId val="{00000001-55BB-4D48-9577-F84B4F699E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8A-4ED2-B244-8DDB79CE89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c:ext xmlns:c16="http://schemas.microsoft.com/office/drawing/2014/chart" uri="{C3380CC4-5D6E-409C-BE32-E72D297353CC}">
              <c16:uniqueId val="{00000001-998A-4ED2-B244-8DDB79CE89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114.57</c:v>
                </c:pt>
                <c:pt idx="1">
                  <c:v>108.67</c:v>
                </c:pt>
                <c:pt idx="2">
                  <c:v>110.73</c:v>
                </c:pt>
                <c:pt idx="3">
                  <c:v>112.04</c:v>
                </c:pt>
                <c:pt idx="4">
                  <c:v>109.17</c:v>
                </c:pt>
              </c:numCache>
            </c:numRef>
          </c:val>
          <c:extLst>
            <c:ext xmlns:c16="http://schemas.microsoft.com/office/drawing/2014/chart" uri="{C3380CC4-5D6E-409C-BE32-E72D297353CC}">
              <c16:uniqueId val="{00000000-FB2D-404D-B0A3-687931932A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c:ext xmlns:c16="http://schemas.microsoft.com/office/drawing/2014/chart" uri="{C3380CC4-5D6E-409C-BE32-E72D297353CC}">
              <c16:uniqueId val="{00000001-FB2D-404D-B0A3-687931932A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46.26</c:v>
                </c:pt>
                <c:pt idx="1">
                  <c:v>49.06</c:v>
                </c:pt>
                <c:pt idx="2">
                  <c:v>47.49</c:v>
                </c:pt>
                <c:pt idx="3">
                  <c:v>48.3</c:v>
                </c:pt>
                <c:pt idx="4">
                  <c:v>48.42</c:v>
                </c:pt>
              </c:numCache>
            </c:numRef>
          </c:val>
          <c:extLst>
            <c:ext xmlns:c16="http://schemas.microsoft.com/office/drawing/2014/chart" uri="{C3380CC4-5D6E-409C-BE32-E72D297353CC}">
              <c16:uniqueId val="{00000000-E9CF-4687-B16E-9F849AE286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c:ext xmlns:c16="http://schemas.microsoft.com/office/drawing/2014/chart" uri="{C3380CC4-5D6E-409C-BE32-E72D297353CC}">
              <c16:uniqueId val="{00000001-E9CF-4687-B16E-9F849AE2867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0.55000000000000004</c:v>
                </c:pt>
                <c:pt idx="1">
                  <c:v>0.5</c:v>
                </c:pt>
                <c:pt idx="2">
                  <c:v>0.35</c:v>
                </c:pt>
                <c:pt idx="3">
                  <c:v>0.84</c:v>
                </c:pt>
                <c:pt idx="4">
                  <c:v>1.35</c:v>
                </c:pt>
              </c:numCache>
            </c:numRef>
          </c:val>
          <c:extLst>
            <c:ext xmlns:c16="http://schemas.microsoft.com/office/drawing/2014/chart" uri="{C3380CC4-5D6E-409C-BE32-E72D297353CC}">
              <c16:uniqueId val="{00000000-C371-46DF-BBB1-25474FA41E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c:ext xmlns:c16="http://schemas.microsoft.com/office/drawing/2014/chart" uri="{C3380CC4-5D6E-409C-BE32-E72D297353CC}">
              <c16:uniqueId val="{00000001-C371-46DF-BBB1-25474FA41E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966.54</c:v>
                </c:pt>
                <c:pt idx="1">
                  <c:v>504.58</c:v>
                </c:pt>
                <c:pt idx="2">
                  <c:v>773.59</c:v>
                </c:pt>
                <c:pt idx="3">
                  <c:v>733.05</c:v>
                </c:pt>
                <c:pt idx="4">
                  <c:v>947.68</c:v>
                </c:pt>
              </c:numCache>
            </c:numRef>
          </c:val>
          <c:extLst>
            <c:ext xmlns:c16="http://schemas.microsoft.com/office/drawing/2014/chart" uri="{C3380CC4-5D6E-409C-BE32-E72D297353CC}">
              <c16:uniqueId val="{00000000-2D96-46C2-BFD0-05F44F21F0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c:ext xmlns:c16="http://schemas.microsoft.com/office/drawing/2014/chart" uri="{C3380CC4-5D6E-409C-BE32-E72D297353CC}">
              <c16:uniqueId val="{00000001-2D96-46C2-BFD0-05F44F21F0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0.35</c:v>
                </c:pt>
                <c:pt idx="1">
                  <c:v>0</c:v>
                </c:pt>
                <c:pt idx="2">
                  <c:v>0</c:v>
                </c:pt>
                <c:pt idx="3">
                  <c:v>0</c:v>
                </c:pt>
                <c:pt idx="4">
                  <c:v>0</c:v>
                </c:pt>
              </c:numCache>
            </c:numRef>
          </c:val>
          <c:extLst>
            <c:ext xmlns:c16="http://schemas.microsoft.com/office/drawing/2014/chart" uri="{C3380CC4-5D6E-409C-BE32-E72D297353CC}">
              <c16:uniqueId val="{00000000-23DB-4197-8789-0CBF0A5BFE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c:ext xmlns:c16="http://schemas.microsoft.com/office/drawing/2014/chart" uri="{C3380CC4-5D6E-409C-BE32-E72D297353CC}">
              <c16:uniqueId val="{00000001-23DB-4197-8789-0CBF0A5BFE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114.18</c:v>
                </c:pt>
                <c:pt idx="1">
                  <c:v>109.99</c:v>
                </c:pt>
                <c:pt idx="2">
                  <c:v>108.93</c:v>
                </c:pt>
                <c:pt idx="3">
                  <c:v>108.39</c:v>
                </c:pt>
                <c:pt idx="4">
                  <c:v>106</c:v>
                </c:pt>
              </c:numCache>
            </c:numRef>
          </c:val>
          <c:extLst>
            <c:ext xmlns:c16="http://schemas.microsoft.com/office/drawing/2014/chart" uri="{C3380CC4-5D6E-409C-BE32-E72D297353CC}">
              <c16:uniqueId val="{00000000-E5E4-47C2-A95D-B4BFF47705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c:ext xmlns:c16="http://schemas.microsoft.com/office/drawing/2014/chart" uri="{C3380CC4-5D6E-409C-BE32-E72D297353CC}">
              <c16:uniqueId val="{00000001-E5E4-47C2-A95D-B4BFF47705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30.78</c:v>
                </c:pt>
                <c:pt idx="1">
                  <c:v>32.04</c:v>
                </c:pt>
                <c:pt idx="2">
                  <c:v>32.28</c:v>
                </c:pt>
                <c:pt idx="3">
                  <c:v>32.49</c:v>
                </c:pt>
                <c:pt idx="4">
                  <c:v>33.049999999999997</c:v>
                </c:pt>
              </c:numCache>
            </c:numRef>
          </c:val>
          <c:extLst>
            <c:ext xmlns:c16="http://schemas.microsoft.com/office/drawing/2014/chart" uri="{C3380CC4-5D6E-409C-BE32-E72D297353CC}">
              <c16:uniqueId val="{00000000-F934-442B-BE52-02BDD3F174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c:ext xmlns:c16="http://schemas.microsoft.com/office/drawing/2014/chart" uri="{C3380CC4-5D6E-409C-BE32-E72D297353CC}">
              <c16:uniqueId val="{00000001-F934-442B-BE52-02BDD3F174A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27.51</c:v>
                </c:pt>
                <c:pt idx="1">
                  <c:v>27.58</c:v>
                </c:pt>
                <c:pt idx="2">
                  <c:v>28.56</c:v>
                </c:pt>
                <c:pt idx="3">
                  <c:v>28.26</c:v>
                </c:pt>
                <c:pt idx="4">
                  <c:v>27.48</c:v>
                </c:pt>
              </c:numCache>
            </c:numRef>
          </c:val>
          <c:extLst>
            <c:ext xmlns:c16="http://schemas.microsoft.com/office/drawing/2014/chart" uri="{C3380CC4-5D6E-409C-BE32-E72D297353CC}">
              <c16:uniqueId val="{00000000-5CE8-40FB-95B6-E6F424BB917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c:ext xmlns:c16="http://schemas.microsoft.com/office/drawing/2014/chart" uri="{C3380CC4-5D6E-409C-BE32-E72D297353CC}">
              <c16:uniqueId val="{00000001-5CE8-40FB-95B6-E6F424BB917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40.24</c:v>
                </c:pt>
                <c:pt idx="1">
                  <c:v>40.380000000000003</c:v>
                </c:pt>
                <c:pt idx="2">
                  <c:v>40.98</c:v>
                </c:pt>
                <c:pt idx="3">
                  <c:v>41.36</c:v>
                </c:pt>
                <c:pt idx="4">
                  <c:v>41.68</c:v>
                </c:pt>
              </c:numCache>
            </c:numRef>
          </c:val>
          <c:extLst>
            <c:ext xmlns:c16="http://schemas.microsoft.com/office/drawing/2014/chart" uri="{C3380CC4-5D6E-409C-BE32-E72D297353CC}">
              <c16:uniqueId val="{00000000-09CD-4EBB-83A5-65F7EC3596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c:ext xmlns:c16="http://schemas.microsoft.com/office/drawing/2014/chart" uri="{C3380CC4-5D6E-409C-BE32-E72D297353CC}">
              <c16:uniqueId val="{00000001-09CD-4EBB-83A5-65F7EC3596E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3"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愛知県　名古屋市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140000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38476</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64.3</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114</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58355</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114.57</v>
      </c>
      <c r="Y32" s="129"/>
      <c r="Z32" s="129"/>
      <c r="AA32" s="129"/>
      <c r="AB32" s="129"/>
      <c r="AC32" s="129"/>
      <c r="AD32" s="129"/>
      <c r="AE32" s="129"/>
      <c r="AF32" s="129"/>
      <c r="AG32" s="129"/>
      <c r="AH32" s="129"/>
      <c r="AI32" s="129"/>
      <c r="AJ32" s="129"/>
      <c r="AK32" s="129"/>
      <c r="AL32" s="129"/>
      <c r="AM32" s="129"/>
      <c r="AN32" s="129"/>
      <c r="AO32" s="129"/>
      <c r="AP32" s="129"/>
      <c r="AQ32" s="130"/>
      <c r="AR32" s="128">
        <f>データ!U6</f>
        <v>108.67</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110.73</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112.04</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109.17</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966.54</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504.58</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773.59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733.05</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947.68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0.35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119.31</v>
      </c>
      <c r="Y33" s="129"/>
      <c r="Z33" s="129"/>
      <c r="AA33" s="129"/>
      <c r="AB33" s="129"/>
      <c r="AC33" s="129"/>
      <c r="AD33" s="129"/>
      <c r="AE33" s="129"/>
      <c r="AF33" s="129"/>
      <c r="AG33" s="129"/>
      <c r="AH33" s="129"/>
      <c r="AI33" s="129"/>
      <c r="AJ33" s="129"/>
      <c r="AK33" s="129"/>
      <c r="AL33" s="129"/>
      <c r="AM33" s="129"/>
      <c r="AN33" s="129"/>
      <c r="AO33" s="129"/>
      <c r="AP33" s="129"/>
      <c r="AQ33" s="130"/>
      <c r="AR33" s="128">
        <f>データ!Z6</f>
        <v>116.37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117.28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116.96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117.47</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50.52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52.25</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53.3</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50.25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51.91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605.5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551.42999999999995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687.99</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655.75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578.19000000000005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222.22</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216.41</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208.47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193.85</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204.31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107</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114.18</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109.99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108.93</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108.39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106</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30.78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32.04</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32.28</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32.49</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33.049999999999997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27.51</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27.58</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28.56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28.26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27.48</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40.24</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40.380000000000003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40.98</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41.36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41.68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109.19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105.24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105.71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105.06</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106.98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25.13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26.03</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25.98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26.84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26.08</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40.67</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40.89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41.59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63.26</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62.7</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62.59</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61.76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62.75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58.54</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57.7</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58.75</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60</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61.15</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46.26</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49.06</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47.49</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48.3</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48.42</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0.55000000000000004</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0.5</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0.35</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0.84</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1.35</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54.49</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55.39</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55.25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57.11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57.57</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42</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43.33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44.05</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51.87</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52.33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0.48</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0.52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0.28000000000000003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0.77</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37</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bjVukQH0Mvtyic5DAScbiIFfrv4bPjLhUvQsY/t3cd9sJVDkwhirTdKfbBaeN1y2m3QayvpTd3gSwJ7q3cV+CA==" saltValue="GfV51IDt3NdZtsE1g/pshw=="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114.57</v>
      </c>
      <c r="U6" s="52">
        <f>U7</f>
        <v>108.67</v>
      </c>
      <c r="V6" s="52">
        <f>V7</f>
        <v>110.73</v>
      </c>
      <c r="W6" s="52">
        <f>W7</f>
        <v>112.04</v>
      </c>
      <c r="X6" s="52">
        <f t="shared" si="3"/>
        <v>109.17</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966.54</v>
      </c>
      <c r="AQ6" s="52">
        <f>AQ7</f>
        <v>504.58</v>
      </c>
      <c r="AR6" s="52">
        <f>AR7</f>
        <v>773.59</v>
      </c>
      <c r="AS6" s="52">
        <f>AS7</f>
        <v>733.05</v>
      </c>
      <c r="AT6" s="52">
        <f t="shared" si="3"/>
        <v>947.68</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0.35</v>
      </c>
      <c r="BB6" s="52">
        <f>BB7</f>
        <v>0</v>
      </c>
      <c r="BC6" s="52">
        <f>BC7</f>
        <v>0</v>
      </c>
      <c r="BD6" s="52">
        <f>BD7</f>
        <v>0</v>
      </c>
      <c r="BE6" s="52">
        <f t="shared" si="3"/>
        <v>0</v>
      </c>
      <c r="BF6" s="52">
        <f t="shared" si="3"/>
        <v>222.22</v>
      </c>
      <c r="BG6" s="52">
        <f t="shared" si="3"/>
        <v>216.41</v>
      </c>
      <c r="BH6" s="52">
        <f t="shared" si="3"/>
        <v>208.47</v>
      </c>
      <c r="BI6" s="52">
        <f t="shared" si="3"/>
        <v>193.85</v>
      </c>
      <c r="BJ6" s="52">
        <f t="shared" si="3"/>
        <v>204.31</v>
      </c>
      <c r="BK6" s="50" t="str">
        <f>IF(BK7="-","【-】","【"&amp;SUBSTITUTE(TEXT(BK7,"#,##0.00"),"-","△")&amp;"】")</f>
        <v>【238.81】</v>
      </c>
      <c r="BL6" s="52">
        <f t="shared" si="3"/>
        <v>114.18</v>
      </c>
      <c r="BM6" s="52">
        <f>BM7</f>
        <v>109.99</v>
      </c>
      <c r="BN6" s="52">
        <f>BN7</f>
        <v>108.93</v>
      </c>
      <c r="BO6" s="52">
        <f>BO7</f>
        <v>108.39</v>
      </c>
      <c r="BP6" s="52">
        <f t="shared" si="3"/>
        <v>106</v>
      </c>
      <c r="BQ6" s="52">
        <f t="shared" si="3"/>
        <v>109.19</v>
      </c>
      <c r="BR6" s="52">
        <f t="shared" si="3"/>
        <v>105.24</v>
      </c>
      <c r="BS6" s="52">
        <f t="shared" si="3"/>
        <v>105.71</v>
      </c>
      <c r="BT6" s="52">
        <f t="shared" si="3"/>
        <v>105.06</v>
      </c>
      <c r="BU6" s="52">
        <f t="shared" si="3"/>
        <v>106.98</v>
      </c>
      <c r="BV6" s="50" t="str">
        <f>IF(BV7="-","【-】","【"&amp;SUBSTITUTE(TEXT(BV7,"#,##0.00"),"-","△")&amp;"】")</f>
        <v>【115.00】</v>
      </c>
      <c r="BW6" s="52">
        <f t="shared" si="3"/>
        <v>30.78</v>
      </c>
      <c r="BX6" s="52">
        <f>BX7</f>
        <v>32.04</v>
      </c>
      <c r="BY6" s="52">
        <f>BY7</f>
        <v>32.28</v>
      </c>
      <c r="BZ6" s="52">
        <f>BZ7</f>
        <v>32.49</v>
      </c>
      <c r="CA6" s="52">
        <f t="shared" si="3"/>
        <v>33.049999999999997</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27.51</v>
      </c>
      <c r="CI6" s="52">
        <f>CI7</f>
        <v>27.58</v>
      </c>
      <c r="CJ6" s="52">
        <f>CJ7</f>
        <v>28.56</v>
      </c>
      <c r="CK6" s="52">
        <f>CK7</f>
        <v>28.26</v>
      </c>
      <c r="CL6" s="52">
        <f t="shared" si="5"/>
        <v>27.48</v>
      </c>
      <c r="CM6" s="52">
        <f t="shared" si="5"/>
        <v>40.97</v>
      </c>
      <c r="CN6" s="52">
        <f t="shared" si="5"/>
        <v>40.69</v>
      </c>
      <c r="CO6" s="52">
        <f t="shared" si="5"/>
        <v>40.67</v>
      </c>
      <c r="CP6" s="52">
        <f t="shared" si="5"/>
        <v>40.89</v>
      </c>
      <c r="CQ6" s="52">
        <f t="shared" si="5"/>
        <v>41.59</v>
      </c>
      <c r="CR6" s="50" t="str">
        <f>IF(CR7="-","【-】","【"&amp;SUBSTITUTE(TEXT(CR7,"#,##0.00"),"-","△")&amp;"】")</f>
        <v>【55.21】</v>
      </c>
      <c r="CS6" s="52">
        <f t="shared" ref="CS6:DB6" si="6">CS7</f>
        <v>40.24</v>
      </c>
      <c r="CT6" s="52">
        <f>CT7</f>
        <v>40.380000000000003</v>
      </c>
      <c r="CU6" s="52">
        <f>CU7</f>
        <v>40.98</v>
      </c>
      <c r="CV6" s="52">
        <f>CV7</f>
        <v>41.36</v>
      </c>
      <c r="CW6" s="52">
        <f t="shared" si="6"/>
        <v>41.68</v>
      </c>
      <c r="CX6" s="52">
        <f t="shared" si="6"/>
        <v>63.26</v>
      </c>
      <c r="CY6" s="52">
        <f t="shared" si="6"/>
        <v>62.7</v>
      </c>
      <c r="CZ6" s="52">
        <f t="shared" si="6"/>
        <v>62.59</v>
      </c>
      <c r="DA6" s="52">
        <f t="shared" si="6"/>
        <v>61.76</v>
      </c>
      <c r="DB6" s="52">
        <f t="shared" si="6"/>
        <v>62.75</v>
      </c>
      <c r="DC6" s="50" t="str">
        <f>IF(DC7="-","【-】","【"&amp;SUBSTITUTE(TEXT(DC7,"#,##0.00"),"-","△")&amp;"】")</f>
        <v>【77.39】</v>
      </c>
      <c r="DD6" s="52">
        <f t="shared" ref="DD6:DM6" si="7">DD7</f>
        <v>58.54</v>
      </c>
      <c r="DE6" s="52">
        <f>DE7</f>
        <v>57.7</v>
      </c>
      <c r="DF6" s="52">
        <f>DF7</f>
        <v>58.75</v>
      </c>
      <c r="DG6" s="52">
        <f>DG7</f>
        <v>60</v>
      </c>
      <c r="DH6" s="52">
        <f t="shared" si="7"/>
        <v>61.15</v>
      </c>
      <c r="DI6" s="52">
        <f t="shared" si="7"/>
        <v>54.49</v>
      </c>
      <c r="DJ6" s="52">
        <f t="shared" si="7"/>
        <v>55.39</v>
      </c>
      <c r="DK6" s="52">
        <f t="shared" si="7"/>
        <v>55.25</v>
      </c>
      <c r="DL6" s="52">
        <f t="shared" si="7"/>
        <v>57.11</v>
      </c>
      <c r="DM6" s="52">
        <f t="shared" si="7"/>
        <v>57.57</v>
      </c>
      <c r="DN6" s="50" t="str">
        <f>IF(DN7="-","【-】","【"&amp;SUBSTITUTE(TEXT(DN7,"#,##0.00"),"-","△")&amp;"】")</f>
        <v>【59.23】</v>
      </c>
      <c r="DO6" s="52">
        <f t="shared" ref="DO6:DX6" si="8">DO7</f>
        <v>46.26</v>
      </c>
      <c r="DP6" s="52">
        <f>DP7</f>
        <v>49.06</v>
      </c>
      <c r="DQ6" s="52">
        <f>DQ7</f>
        <v>47.49</v>
      </c>
      <c r="DR6" s="52">
        <f>DR7</f>
        <v>48.3</v>
      </c>
      <c r="DS6" s="52">
        <f t="shared" si="8"/>
        <v>48.42</v>
      </c>
      <c r="DT6" s="52">
        <f t="shared" si="8"/>
        <v>42</v>
      </c>
      <c r="DU6" s="52">
        <f t="shared" si="8"/>
        <v>43.33</v>
      </c>
      <c r="DV6" s="52">
        <f t="shared" si="8"/>
        <v>44.05</v>
      </c>
      <c r="DW6" s="52">
        <f t="shared" si="8"/>
        <v>51.87</v>
      </c>
      <c r="DX6" s="52">
        <f t="shared" si="8"/>
        <v>52.33</v>
      </c>
      <c r="DY6" s="50" t="str">
        <f>IF(DY7="-","【-】","【"&amp;SUBSTITUTE(TEXT(DY7,"#,##0.00"),"-","△")&amp;"】")</f>
        <v>【47.77】</v>
      </c>
      <c r="DZ6" s="52">
        <f t="shared" ref="DZ6:EI6" si="9">DZ7</f>
        <v>0.55000000000000004</v>
      </c>
      <c r="EA6" s="52">
        <f>EA7</f>
        <v>0.5</v>
      </c>
      <c r="EB6" s="52">
        <f>EB7</f>
        <v>0.35</v>
      </c>
      <c r="EC6" s="52">
        <f>EC7</f>
        <v>0.84</v>
      </c>
      <c r="ED6" s="52">
        <f t="shared" si="9"/>
        <v>1.35</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140000</v>
      </c>
      <c r="L7" s="54" t="s">
        <v>97</v>
      </c>
      <c r="M7" s="55">
        <v>1</v>
      </c>
      <c r="N7" s="55">
        <v>38476</v>
      </c>
      <c r="O7" s="56" t="s">
        <v>98</v>
      </c>
      <c r="P7" s="56">
        <v>64.3</v>
      </c>
      <c r="Q7" s="55">
        <v>114</v>
      </c>
      <c r="R7" s="55">
        <v>58355</v>
      </c>
      <c r="S7" s="54" t="s">
        <v>99</v>
      </c>
      <c r="T7" s="57">
        <v>114.57</v>
      </c>
      <c r="U7" s="57">
        <v>108.67</v>
      </c>
      <c r="V7" s="57">
        <v>110.73</v>
      </c>
      <c r="W7" s="57">
        <v>112.04</v>
      </c>
      <c r="X7" s="57">
        <v>109.17</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966.54</v>
      </c>
      <c r="AQ7" s="57">
        <v>504.58</v>
      </c>
      <c r="AR7" s="57">
        <v>773.59</v>
      </c>
      <c r="AS7" s="57">
        <v>733.05</v>
      </c>
      <c r="AT7" s="57">
        <v>947.68</v>
      </c>
      <c r="AU7" s="57">
        <v>605.5</v>
      </c>
      <c r="AV7" s="57">
        <v>551.42999999999995</v>
      </c>
      <c r="AW7" s="57">
        <v>687.99</v>
      </c>
      <c r="AX7" s="57">
        <v>655.75</v>
      </c>
      <c r="AY7" s="57">
        <v>578.19000000000005</v>
      </c>
      <c r="AZ7" s="57">
        <v>420.52</v>
      </c>
      <c r="BA7" s="57">
        <v>0.35</v>
      </c>
      <c r="BB7" s="57">
        <v>0</v>
      </c>
      <c r="BC7" s="57">
        <v>0</v>
      </c>
      <c r="BD7" s="57">
        <v>0</v>
      </c>
      <c r="BE7" s="57">
        <v>0</v>
      </c>
      <c r="BF7" s="57">
        <v>222.22</v>
      </c>
      <c r="BG7" s="57">
        <v>216.41</v>
      </c>
      <c r="BH7" s="57">
        <v>208.47</v>
      </c>
      <c r="BI7" s="57">
        <v>193.85</v>
      </c>
      <c r="BJ7" s="57">
        <v>204.31</v>
      </c>
      <c r="BK7" s="57">
        <v>238.81</v>
      </c>
      <c r="BL7" s="57">
        <v>114.18</v>
      </c>
      <c r="BM7" s="57">
        <v>109.99</v>
      </c>
      <c r="BN7" s="57">
        <v>108.93</v>
      </c>
      <c r="BO7" s="57">
        <v>108.39</v>
      </c>
      <c r="BP7" s="57">
        <v>106</v>
      </c>
      <c r="BQ7" s="57">
        <v>109.19</v>
      </c>
      <c r="BR7" s="57">
        <v>105.24</v>
      </c>
      <c r="BS7" s="57">
        <v>105.71</v>
      </c>
      <c r="BT7" s="57">
        <v>105.06</v>
      </c>
      <c r="BU7" s="57">
        <v>106.98</v>
      </c>
      <c r="BV7" s="57">
        <v>115</v>
      </c>
      <c r="BW7" s="57">
        <v>30.78</v>
      </c>
      <c r="BX7" s="57">
        <v>32.04</v>
      </c>
      <c r="BY7" s="57">
        <v>32.28</v>
      </c>
      <c r="BZ7" s="57">
        <v>32.49</v>
      </c>
      <c r="CA7" s="57">
        <v>33.049999999999997</v>
      </c>
      <c r="CB7" s="57">
        <v>25.13</v>
      </c>
      <c r="CC7" s="57">
        <v>26.03</v>
      </c>
      <c r="CD7" s="57">
        <v>25.98</v>
      </c>
      <c r="CE7" s="57">
        <v>26.84</v>
      </c>
      <c r="CF7" s="57">
        <v>26.08</v>
      </c>
      <c r="CG7" s="57">
        <v>18.600000000000001</v>
      </c>
      <c r="CH7" s="57">
        <v>27.51</v>
      </c>
      <c r="CI7" s="57">
        <v>27.58</v>
      </c>
      <c r="CJ7" s="57">
        <v>28.56</v>
      </c>
      <c r="CK7" s="57">
        <v>28.26</v>
      </c>
      <c r="CL7" s="57">
        <v>27.48</v>
      </c>
      <c r="CM7" s="57">
        <v>40.97</v>
      </c>
      <c r="CN7" s="57">
        <v>40.69</v>
      </c>
      <c r="CO7" s="57">
        <v>40.67</v>
      </c>
      <c r="CP7" s="57">
        <v>40.89</v>
      </c>
      <c r="CQ7" s="57">
        <v>41.59</v>
      </c>
      <c r="CR7" s="57">
        <v>55.21</v>
      </c>
      <c r="CS7" s="57">
        <v>40.24</v>
      </c>
      <c r="CT7" s="57">
        <v>40.380000000000003</v>
      </c>
      <c r="CU7" s="57">
        <v>40.98</v>
      </c>
      <c r="CV7" s="57">
        <v>41.36</v>
      </c>
      <c r="CW7" s="57">
        <v>41.68</v>
      </c>
      <c r="CX7" s="57">
        <v>63.26</v>
      </c>
      <c r="CY7" s="57">
        <v>62.7</v>
      </c>
      <c r="CZ7" s="57">
        <v>62.59</v>
      </c>
      <c r="DA7" s="57">
        <v>61.76</v>
      </c>
      <c r="DB7" s="57">
        <v>62.75</v>
      </c>
      <c r="DC7" s="57">
        <v>77.39</v>
      </c>
      <c r="DD7" s="57">
        <v>58.54</v>
      </c>
      <c r="DE7" s="57">
        <v>57.7</v>
      </c>
      <c r="DF7" s="57">
        <v>58.75</v>
      </c>
      <c r="DG7" s="57">
        <v>60</v>
      </c>
      <c r="DH7" s="57">
        <v>61.15</v>
      </c>
      <c r="DI7" s="57">
        <v>54.49</v>
      </c>
      <c r="DJ7" s="57">
        <v>55.39</v>
      </c>
      <c r="DK7" s="57">
        <v>55.25</v>
      </c>
      <c r="DL7" s="57">
        <v>57.11</v>
      </c>
      <c r="DM7" s="57">
        <v>57.57</v>
      </c>
      <c r="DN7" s="57">
        <v>59.23</v>
      </c>
      <c r="DO7" s="57">
        <v>46.26</v>
      </c>
      <c r="DP7" s="57">
        <v>49.06</v>
      </c>
      <c r="DQ7" s="57">
        <v>47.49</v>
      </c>
      <c r="DR7" s="57">
        <v>48.3</v>
      </c>
      <c r="DS7" s="57">
        <v>48.42</v>
      </c>
      <c r="DT7" s="57">
        <v>42</v>
      </c>
      <c r="DU7" s="57">
        <v>43.33</v>
      </c>
      <c r="DV7" s="57">
        <v>44.05</v>
      </c>
      <c r="DW7" s="57">
        <v>51.87</v>
      </c>
      <c r="DX7" s="57">
        <v>52.33</v>
      </c>
      <c r="DY7" s="57">
        <v>47.77</v>
      </c>
      <c r="DZ7" s="57">
        <v>0.55000000000000004</v>
      </c>
      <c r="EA7" s="57">
        <v>0.5</v>
      </c>
      <c r="EB7" s="57">
        <v>0.35</v>
      </c>
      <c r="EC7" s="57">
        <v>0.84</v>
      </c>
      <c r="ED7" s="57">
        <v>1.35</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114.57</v>
      </c>
      <c r="V11" s="65">
        <f>IF(U6="-",NA(),U6)</f>
        <v>108.67</v>
      </c>
      <c r="W11" s="65">
        <f>IF(V6="-",NA(),V6)</f>
        <v>110.73</v>
      </c>
      <c r="X11" s="65">
        <f>IF(W6="-",NA(),W6)</f>
        <v>112.04</v>
      </c>
      <c r="Y11" s="65">
        <f>IF(X6="-",NA(),X6)</f>
        <v>109.17</v>
      </c>
      <c r="AE11" s="64" t="s">
        <v>23</v>
      </c>
      <c r="AF11" s="65">
        <f>IF(AE6="-",NA(),AE6)</f>
        <v>0</v>
      </c>
      <c r="AG11" s="65">
        <f>IF(AF6="-",NA(),AF6)</f>
        <v>0</v>
      </c>
      <c r="AH11" s="65">
        <f>IF(AG6="-",NA(),AG6)</f>
        <v>0</v>
      </c>
      <c r="AI11" s="65">
        <f>IF(AH6="-",NA(),AH6)</f>
        <v>0</v>
      </c>
      <c r="AJ11" s="65">
        <f>IF(AI6="-",NA(),AI6)</f>
        <v>0</v>
      </c>
      <c r="AP11" s="64" t="s">
        <v>23</v>
      </c>
      <c r="AQ11" s="65">
        <f>IF(AP6="-",NA(),AP6)</f>
        <v>966.54</v>
      </c>
      <c r="AR11" s="65">
        <f>IF(AQ6="-",NA(),AQ6)</f>
        <v>504.58</v>
      </c>
      <c r="AS11" s="65">
        <f>IF(AR6="-",NA(),AR6)</f>
        <v>773.59</v>
      </c>
      <c r="AT11" s="65">
        <f>IF(AS6="-",NA(),AS6)</f>
        <v>733.05</v>
      </c>
      <c r="AU11" s="65">
        <f>IF(AT6="-",NA(),AT6)</f>
        <v>947.68</v>
      </c>
      <c r="BA11" s="64" t="s">
        <v>23</v>
      </c>
      <c r="BB11" s="65">
        <f>IF(BA6="-",NA(),BA6)</f>
        <v>0.35</v>
      </c>
      <c r="BC11" s="65">
        <f>IF(BB6="-",NA(),BB6)</f>
        <v>0</v>
      </c>
      <c r="BD11" s="65">
        <f>IF(BC6="-",NA(),BC6)</f>
        <v>0</v>
      </c>
      <c r="BE11" s="65">
        <f>IF(BD6="-",NA(),BD6)</f>
        <v>0</v>
      </c>
      <c r="BF11" s="65">
        <f>IF(BE6="-",NA(),BE6)</f>
        <v>0</v>
      </c>
      <c r="BL11" s="64" t="s">
        <v>23</v>
      </c>
      <c r="BM11" s="65">
        <f>IF(BL6="-",NA(),BL6)</f>
        <v>114.18</v>
      </c>
      <c r="BN11" s="65">
        <f>IF(BM6="-",NA(),BM6)</f>
        <v>109.99</v>
      </c>
      <c r="BO11" s="65">
        <f>IF(BN6="-",NA(),BN6)</f>
        <v>108.93</v>
      </c>
      <c r="BP11" s="65">
        <f>IF(BO6="-",NA(),BO6)</f>
        <v>108.39</v>
      </c>
      <c r="BQ11" s="65">
        <f>IF(BP6="-",NA(),BP6)</f>
        <v>106</v>
      </c>
      <c r="BW11" s="64" t="s">
        <v>23</v>
      </c>
      <c r="BX11" s="65">
        <f>IF(BW6="-",NA(),BW6)</f>
        <v>30.78</v>
      </c>
      <c r="BY11" s="65">
        <f>IF(BX6="-",NA(),BX6)</f>
        <v>32.04</v>
      </c>
      <c r="BZ11" s="65">
        <f>IF(BY6="-",NA(),BY6)</f>
        <v>32.28</v>
      </c>
      <c r="CA11" s="65">
        <f>IF(BZ6="-",NA(),BZ6)</f>
        <v>32.49</v>
      </c>
      <c r="CB11" s="65">
        <f>IF(CA6="-",NA(),CA6)</f>
        <v>33.049999999999997</v>
      </c>
      <c r="CH11" s="64" t="s">
        <v>23</v>
      </c>
      <c r="CI11" s="65">
        <f>IF(CH6="-",NA(),CH6)</f>
        <v>27.51</v>
      </c>
      <c r="CJ11" s="65">
        <f>IF(CI6="-",NA(),CI6)</f>
        <v>27.58</v>
      </c>
      <c r="CK11" s="65">
        <f>IF(CJ6="-",NA(),CJ6)</f>
        <v>28.56</v>
      </c>
      <c r="CL11" s="65">
        <f>IF(CK6="-",NA(),CK6)</f>
        <v>28.26</v>
      </c>
      <c r="CM11" s="65">
        <f>IF(CL6="-",NA(),CL6)</f>
        <v>27.48</v>
      </c>
      <c r="CS11" s="64" t="s">
        <v>23</v>
      </c>
      <c r="CT11" s="65">
        <f>IF(CS6="-",NA(),CS6)</f>
        <v>40.24</v>
      </c>
      <c r="CU11" s="65">
        <f>IF(CT6="-",NA(),CT6)</f>
        <v>40.380000000000003</v>
      </c>
      <c r="CV11" s="65">
        <f>IF(CU6="-",NA(),CU6)</f>
        <v>40.98</v>
      </c>
      <c r="CW11" s="65">
        <f>IF(CV6="-",NA(),CV6)</f>
        <v>41.36</v>
      </c>
      <c r="CX11" s="65">
        <f>IF(CW6="-",NA(),CW6)</f>
        <v>41.68</v>
      </c>
      <c r="DD11" s="64" t="s">
        <v>23</v>
      </c>
      <c r="DE11" s="65">
        <f>IF(DD6="-",NA(),DD6)</f>
        <v>58.54</v>
      </c>
      <c r="DF11" s="65">
        <f>IF(DE6="-",NA(),DE6)</f>
        <v>57.7</v>
      </c>
      <c r="DG11" s="65">
        <f>IF(DF6="-",NA(),DF6)</f>
        <v>58.75</v>
      </c>
      <c r="DH11" s="65">
        <f>IF(DG6="-",NA(),DG6)</f>
        <v>60</v>
      </c>
      <c r="DI11" s="65">
        <f>IF(DH6="-",NA(),DH6)</f>
        <v>61.15</v>
      </c>
      <c r="DO11" s="64" t="s">
        <v>23</v>
      </c>
      <c r="DP11" s="65">
        <f>IF(DO6="-",NA(),DO6)</f>
        <v>46.26</v>
      </c>
      <c r="DQ11" s="65">
        <f>IF(DP6="-",NA(),DP6)</f>
        <v>49.06</v>
      </c>
      <c r="DR11" s="65">
        <f>IF(DQ6="-",NA(),DQ6)</f>
        <v>47.49</v>
      </c>
      <c r="DS11" s="65">
        <f>IF(DR6="-",NA(),DR6)</f>
        <v>48.3</v>
      </c>
      <c r="DT11" s="65">
        <f>IF(DS6="-",NA(),DS6)</f>
        <v>48.42</v>
      </c>
      <c r="DZ11" s="64" t="s">
        <v>23</v>
      </c>
      <c r="EA11" s="65">
        <f>IF(DZ6="-",NA(),DZ6)</f>
        <v>0.55000000000000004</v>
      </c>
      <c r="EB11" s="65">
        <f>IF(EA6="-",NA(),EA6)</f>
        <v>0.5</v>
      </c>
      <c r="EC11" s="65">
        <f>IF(EB6="-",NA(),EB6)</f>
        <v>0.35</v>
      </c>
      <c r="ED11" s="65">
        <f>IF(EC6="-",NA(),EC6)</f>
        <v>0.84</v>
      </c>
      <c r="EE11" s="65">
        <f>IF(ED6="-",NA(),ED6)</f>
        <v>1.35</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2021-01-20T04:58:10Z</cp:lastPrinted>
  <dcterms:created xsi:type="dcterms:W3CDTF">2020-12-04T03:42:29Z</dcterms:created>
  <dcterms:modified xsi:type="dcterms:W3CDTF">2021-01-22T01:03:07Z</dcterms:modified>
  <cp:category/>
</cp:coreProperties>
</file>