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3.21.89\keirika-backup\経理係\040 決算\03 決算統計\Ｒ１年度\12.経営比較分析票作成依頼(R1決算)\4.病院回答\"/>
    </mc:Choice>
  </mc:AlternateContent>
  <workbookProtection workbookAlgorithmName="SHA-512" workbookHashValue="Q+oyDseAtc8usLGSlEYG06OSaisVu4VqILfQgqtM0LviFen9yV4mSeDPtvrL2AsH0WRNzzbgwJwQvZs8CWjfTQ==" workbookSaltValue="cnZdBkfZ+6XSHB2qPizGyQ==" workbookSpinCount="100000" lockStructure="1"/>
  <bookViews>
    <workbookView xWindow="0" yWindow="0" windowWidth="20490" windowHeight="74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32" i="4"/>
  <c r="HM78" i="4"/>
  <c r="FL54" i="4"/>
  <c r="CS78" i="4"/>
  <c r="BX54" i="4"/>
  <c r="BX32" i="4"/>
  <c r="AN78" i="4"/>
  <c r="D11" i="5"/>
  <c r="AE32" i="4"/>
  <c r="AE54" i="4"/>
  <c r="DS32" i="4"/>
  <c r="DS54" i="4"/>
  <c r="FH78" i="4"/>
  <c r="E11" i="5"/>
  <c r="HG32" i="4"/>
  <c r="HG54" i="4"/>
  <c r="B11" i="5"/>
  <c r="KF54" i="4" l="1"/>
  <c r="KF32" i="4"/>
  <c r="JJ78" i="4"/>
  <c r="GR54" i="4"/>
  <c r="GR32" i="4"/>
  <c r="U78" i="4"/>
  <c r="P54" i="4"/>
  <c r="EO78" i="4"/>
  <c r="DD54" i="4"/>
  <c r="DD32" i="4"/>
  <c r="P32" i="4"/>
  <c r="BZ78" i="4"/>
  <c r="BI54" i="4"/>
  <c r="BI32" i="4"/>
  <c r="LY54" i="4"/>
  <c r="LY32" i="4"/>
  <c r="IK54" i="4"/>
  <c r="LO78" i="4"/>
  <c r="IK32" i="4"/>
  <c r="GT78" i="4"/>
  <c r="EW54" i="4"/>
  <c r="EW32" i="4"/>
  <c r="GA78" i="4"/>
  <c r="EH54" i="4"/>
  <c r="EH32" i="4"/>
  <c r="BG78" i="4"/>
  <c r="AT54" i="4"/>
  <c r="AT32" i="4"/>
  <c r="LJ32" i="4"/>
  <c r="KV78" i="4"/>
  <c r="LJ54" i="4"/>
  <c r="HV54" i="4"/>
  <c r="HV32"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<sst xmlns="http://schemas.openxmlformats.org/spreadsheetml/2006/main" count="322" uniqueCount="187">
  <si>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</si>
  <si>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</si>
  <si>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</si>
  <si>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</si>
  <si>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</si>
  <si>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</si>
  <si>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</si>
  <si>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</si>
  <si>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</si>
  <si>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</si>
  <si>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</si>
  <si>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</si>
  <si>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</si>
  <si>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</si>
  <si>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</si>
  <si>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</si>
  <si>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</si>
  <si>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</si>
  <si>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</si>
  <si>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</si>
  <si>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</si>
  <si>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</si>
  <si>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</si>
  <si>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</si>
  <si>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</si>
  <si>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</si>
  <si>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</si>
  <si>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</si>
  <si>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</si>
  <si>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</si>
  <si>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</si>
  <si>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</si>
  <si>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</si>
  <si>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</si>
  <si>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</si>
  <si>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</si>
  <si>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</si>
  <si>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</si>
  <si>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</si>
  <si>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</si>
  <si>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</si>
  <si>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</si>
  <si>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</si>
  <si>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</si>
  <si>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</si>
  <si>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</si>
  <si>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</si>
  <si>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</si>
  <si>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</si>
  <si>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</si>
  <si>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</si>
  <si>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</si>
  <si>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</si>
  <si>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</si>
  <si>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</si>
  <si>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</si>
  <si>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</si>
  <si>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</si>
  <si>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</si>
  <si>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</si>
  <si>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</si>
  <si>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</si>
  <si>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</si>
  <si>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</si>
  <si>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</si>
  <si>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</si>
  <si>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</si>
  <si>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</si>
  <si>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</si>
  <si>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</si>
  <si>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</si>
  <si>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</si>
  <si>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</si>
  <si>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</si>
  <si>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</si>
  <si>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</si>
  <si>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</si>
  <si>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</si>
  <si>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</si>
  <si>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</si>
  <si>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</si>
  <si>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</si>
  <si>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</si>
  <si>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</si>
  <si>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</si>
  <si>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</si>
  <si>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</si>
  <si>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</si>
  <si>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</si>
  <si>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</si>
  <si>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</si>
  <si>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</si>
  <si>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</si>
  <si>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</si>
  <si>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</si>
  <si>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</si>
  <si>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</si>
  <si>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</si>
  <si>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</si>
  <si>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</si>
  <si>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</si>
  <si>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</si>
  <si>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</si>
  <si>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</si>
  <si>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</si>
  <si>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</si>
  <si>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</si>
  <si>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</si>
  <si>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</si>
  <si>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</si>
  <si>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</si>
  <si>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</si>
  <si>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</si>
  <si>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</si>
  <si>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</si>
  <si>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</si>
  <si>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</si>
  <si>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</si>
  <si>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</si>
  <si>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</si>
  <si>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</si>
  <si>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</si>
  <si>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</si>
  <si>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</si>
  <si>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</si>
  <si>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</si>
  <si>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</si>
  <si>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</si>
  <si>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</si>
  <si>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</si>
  <si>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</si>
  <si>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</si>
  <si>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</si>
  <si>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</si>
  <si>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</si>
  <si>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</si>
  <si>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</si>
  <si>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</si>
  <si>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</si>
  <si>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</si>
  <si>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</si>
  <si>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</si>
  <si>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</si>
  <si>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</si>
  <si>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</si>
  <si>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</si>
  <si>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</si>
  <si>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</si>
  <si>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</si>
  <si>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</si>
  <si>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</si>
  <si>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</si>
  <si>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</si>
  <si>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</si>
  <si>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当該値(N-1)</t>
    <phoneticPr fontId="5"/>
  </si>
  <si>
    <t>当該値(N)</t>
    <phoneticPr fontId="5"/>
  </si>
  <si>
    <t>当該値(N-4)</t>
    <phoneticPr fontId="5"/>
  </si>
  <si>
    <t>当該値(N)</t>
    <phoneticPr fontId="5"/>
  </si>
  <si>
    <t>当該値(N-3)</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</si>
  <si>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</si>
  <si>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</si>
  <si>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</si>
  <si>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</si>
  <si>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</si>
  <si>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</si>
  <si>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</si>
  <si>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西部医療センター</t>
  </si>
  <si>
    <t>条例全部</t>
  </si>
  <si>
    <t>病院事業</t>
  </si>
  <si>
    <t>一般病院</t>
  </si>
  <si>
    <t>500床以上</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</si>
  <si>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</si>
  <si>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</si>
  <si>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</si>
  <si>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</si>
  <si>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</si>
  <si>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</si>
  <si>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</si>
  <si>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</si>
  <si>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</si>
  <si>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</si>
  <si>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</si>
  <si>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</si>
  <si>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引き続き、小児・周産期医療、がん医療、陽子線治療、脊椎疾患医療の充実を図り、また、地域医療支援病院として病診連携を一層推進し、合わせて患者の確保に努めることで、安定した経営のもと、地域における必要な医療提供体制の確保を図り、高度・専門医療等を提供する役割を継続的に担っていく。　　　　　　　　　　　　　　　　　　　　　　　　　　　　　　　　　　</t>
    <phoneticPr fontId="5"/>
  </si>
  <si>
    <t>　当院は地域周産期母子医療センターとして、新生児集中治療室や新生児回復治療室等を備え、母体・胎児の異常や新生児・早産児に対する専門的な治療を実施している。
　また、平成31年4月からは、新たに国指定のがん診療拠点病院として、各種がんに対する専門医療に対応するとともに、陽子線治療にも取り組んでいる。</t>
    <rPh sb="93" eb="94">
      <t>アラ</t>
    </rPh>
    <phoneticPr fontId="5"/>
  </si>
  <si>
    <t>　①経常収支比率は、開院後4年目となる平成26年度以降は黒字を維持しており、③累積欠損金比率は減少傾向にある。②医業収支比率は、政策的医療として陽子線治療を実施していることから類似病院平均値を下回っている。④病床利用率は、平均在院日数の短縮に伴い減少傾向にあるものの類似病院平均値を上回っている。⑧材料費対医業収益比率は、増加傾向にあるが、類似病院平均値を下回っている。⑦職員給与費対医業収益比率は医業収益の伸びに比して給与費の伸びが上回ったことに起因する。今後も高度・専門医療の充実を図り、医師・研修医の確保、育成に努めつつ、適切な人員配置及び診療材料の効率的な購入等経営の健全化に向けた施策に引き続き取り組んでいく。</t>
    <rPh sb="199" eb="201">
      <t>イギョウ</t>
    </rPh>
    <rPh sb="201" eb="203">
      <t>シュウエキ</t>
    </rPh>
    <rPh sb="204" eb="205">
      <t>ノ</t>
    </rPh>
    <rPh sb="207" eb="208">
      <t>ヒ</t>
    </rPh>
    <rPh sb="210" eb="212">
      <t>キュウヨ</t>
    </rPh>
    <rPh sb="212" eb="213">
      <t>ヒ</t>
    </rPh>
    <rPh sb="214" eb="215">
      <t>ノ</t>
    </rPh>
    <rPh sb="217" eb="219">
      <t>ウワマワ</t>
    </rPh>
    <rPh sb="224" eb="226">
      <t>キイン</t>
    </rPh>
    <phoneticPr fontId="5"/>
  </si>
  <si>
    <t xml:space="preserve">　平成23年5月に開院した比較的新しい病院であるため、①有形固定資産減価償却率及び②器械備品減価償却率は類似病院平均を下回っているが、開院時に整備した建物及び機器備品に係る減価償却が進んでいるため上昇が続いている。なお、平成29年度は高額機器の更新を行ったため、②器械備品減価償却率は一時的に低下している。今後開院時導入備品が一斉に更新期間を迎えるため、今後計画的な更新が課題である。なお、③１床当たりの有形固定資産が、類似病院平均値を上回っているのは、政策的医療として陽子線治療を実施しているためである。
</t>
    <rPh sb="155" eb="157">
      <t>カイイン</t>
    </rPh>
    <rPh sb="157" eb="158">
      <t>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</si>
</sst>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Fill="1" applyBorder="1" applyAlignment="1" applyProtection="1">
      <alignment horizontal="center" vertical="center" shrinkToFit="1"/>
      <protection hidden="1"/>
    </xf>
    <xf numFmtId="0" fontId="6" fillId="0" borderId="3" xfId="0" applyNumberFormat="1" applyFont="1" applyFill="1" applyBorder="1" applyAlignment="1" applyProtection="1">
      <alignment horizontal="center" vertical="center" shrinkToFit="1"/>
      <protection hidden="1"/>
    </xf>
    <xf numFmtId="0" fontId="6" fillId="0" borderId="4" xfId="0" applyNumberFormat="1" applyFont="1" applyFill="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85.5</c:v>
                </c:pt>
                <c:pt idx="1">
                  <c:v>85.4</c:v>
                </c:pt>
                <c:pt idx="2">
                  <c:v>84</c:v>
                </c:pt>
                <c:pt idx="3">
                  <c:v>82</c:v>
                </c:pt>
                <c:pt idx="4">
                  <c:v>80.7</c:v>
                </c:pt>
              </c:numCache>
            </c:numRef>
          </c:val>
          <c:extLst xmlns:c16r2="http://schemas.microsoft.com/office/drawing/2015/06/chart">
            <c:ext xmlns:c16="http://schemas.microsoft.com/office/drawing/2014/chart" uri="{C3380CC4-5D6E-409C-BE32-E72D297353CC}">
              <c16:uniqueId val="{00000000-D5AC-4B89-928A-EDE4F77679C7}"/>
            </c:ext>
          </c:extLst>
        </c:ser>
        <c:dLbls>
          <c:showLegendKey val="0"/>
          <c:showVal val="0"/>
          <c:showCatName val="0"/>
          <c:showSerName val="0"/>
          <c:showPercent val="0"/>
          <c:showBubbleSize val="0"/>
        </c:dLbls>
        <c:gapWidth val="150"/>
        <c:axId val="573409344"/>
        <c:axId val="57340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D5AC-4B89-928A-EDE4F77679C7}"/>
            </c:ext>
          </c:extLst>
        </c:ser>
        <c:dLbls>
          <c:showLegendKey val="0"/>
          <c:showVal val="0"/>
          <c:showCatName val="0"/>
          <c:showSerName val="0"/>
          <c:showPercent val="0"/>
          <c:showBubbleSize val="0"/>
        </c:dLbls>
        <c:marker val="1"/>
        <c:smooth val="0"/>
        <c:axId val="573409344"/>
        <c:axId val="573406600"/>
      </c:lineChart>
      <c:catAx>
        <c:axId val="573409344"/>
        <c:scaling>
          <c:orientation val="minMax"/>
        </c:scaling>
        <c:delete val="1"/>
        <c:axPos val="b"/>
        <c:numFmt formatCode="General" sourceLinked="1"/>
        <c:majorTickMark val="none"/>
        <c:minorTickMark val="none"/>
        <c:tickLblPos val="none"/>
        <c:crossAx val="573406600"/>
        <c:crosses val="autoZero"/>
        <c:auto val="1"/>
        <c:lblAlgn val="ctr"/>
        <c:lblOffset val="100"/>
        <c:noMultiLvlLbl val="1"/>
      </c:catAx>
      <c:valAx>
        <c:axId val="57340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4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18.399999999999999</c:v>
                </c:pt>
                <c:pt idx="1">
                  <c:v>16</c:v>
                </c:pt>
                <c:pt idx="2">
                  <c:v>12.6</c:v>
                </c:pt>
                <c:pt idx="3">
                  <c:v>10.5</c:v>
                </c:pt>
                <c:pt idx="4">
                  <c:v>10.199999999999999</c:v>
                </c:pt>
              </c:numCache>
            </c:numRef>
          </c:val>
          <c:extLst xmlns:c16r2="http://schemas.microsoft.com/office/drawing/2015/06/chart">
            <c:ext xmlns:c16="http://schemas.microsoft.com/office/drawing/2014/chart" uri="{C3380CC4-5D6E-409C-BE32-E72D297353CC}">
              <c16:uniqueId val="{00000000-9207-4F0C-9321-C674F89A5F94}"/>
            </c:ext>
          </c:extLst>
        </c:ser>
        <c:dLbls>
          <c:showLegendKey val="0"/>
          <c:showVal val="0"/>
          <c:showCatName val="0"/>
          <c:showSerName val="0"/>
          <c:showPercent val="0"/>
          <c:showBubbleSize val="0"/>
        </c:dLbls>
        <c:gapWidth val="150"/>
        <c:axId val="573406992"/>
        <c:axId val="57340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9207-4F0C-9321-C674F89A5F94}"/>
            </c:ext>
          </c:extLst>
        </c:ser>
        <c:dLbls>
          <c:showLegendKey val="0"/>
          <c:showVal val="0"/>
          <c:showCatName val="0"/>
          <c:showSerName val="0"/>
          <c:showPercent val="0"/>
          <c:showBubbleSize val="0"/>
        </c:dLbls>
        <c:marker val="1"/>
        <c:smooth val="0"/>
        <c:axId val="573406992"/>
        <c:axId val="573408168"/>
      </c:lineChart>
      <c:catAx>
        <c:axId val="573406992"/>
        <c:scaling>
          <c:orientation val="minMax"/>
        </c:scaling>
        <c:delete val="1"/>
        <c:axPos val="b"/>
        <c:numFmt formatCode="General" sourceLinked="1"/>
        <c:majorTickMark val="none"/>
        <c:minorTickMark val="none"/>
        <c:tickLblPos val="none"/>
        <c:crossAx val="573408168"/>
        <c:crosses val="autoZero"/>
        <c:auto val="1"/>
        <c:lblAlgn val="ctr"/>
        <c:lblOffset val="100"/>
        <c:noMultiLvlLbl val="1"/>
      </c:catAx>
      <c:valAx>
        <c:axId val="57340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40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93.6</c:v>
                </c:pt>
                <c:pt idx="1">
                  <c:v>92.4</c:v>
                </c:pt>
                <c:pt idx="2">
                  <c:v>92.7</c:v>
                </c:pt>
                <c:pt idx="3">
                  <c:v>92</c:v>
                </c:pt>
                <c:pt idx="4">
                  <c:v>90.7</c:v>
                </c:pt>
              </c:numCache>
            </c:numRef>
          </c:val>
          <c:extLst xmlns:c16r2="http://schemas.microsoft.com/office/drawing/2015/06/chart">
            <c:ext xmlns:c16="http://schemas.microsoft.com/office/drawing/2014/chart" uri="{C3380CC4-5D6E-409C-BE32-E72D297353CC}">
              <c16:uniqueId val="{00000000-C1B6-4275-9913-7ED8A053A31D}"/>
            </c:ext>
          </c:extLst>
        </c:ser>
        <c:dLbls>
          <c:showLegendKey val="0"/>
          <c:showVal val="0"/>
          <c:showCatName val="0"/>
          <c:showSerName val="0"/>
          <c:showPercent val="0"/>
          <c:showBubbleSize val="0"/>
        </c:dLbls>
        <c:gapWidth val="150"/>
        <c:axId val="573394840"/>
        <c:axId val="57339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C1B6-4275-9913-7ED8A053A31D}"/>
            </c:ext>
          </c:extLst>
        </c:ser>
        <c:dLbls>
          <c:showLegendKey val="0"/>
          <c:showVal val="0"/>
          <c:showCatName val="0"/>
          <c:showSerName val="0"/>
          <c:showPercent val="0"/>
          <c:showBubbleSize val="0"/>
        </c:dLbls>
        <c:marker val="1"/>
        <c:smooth val="0"/>
        <c:axId val="573394840"/>
        <c:axId val="573394056"/>
      </c:lineChart>
      <c:catAx>
        <c:axId val="573394840"/>
        <c:scaling>
          <c:orientation val="minMax"/>
        </c:scaling>
        <c:delete val="1"/>
        <c:axPos val="b"/>
        <c:numFmt formatCode="General" sourceLinked="1"/>
        <c:majorTickMark val="none"/>
        <c:minorTickMark val="none"/>
        <c:tickLblPos val="none"/>
        <c:crossAx val="573394056"/>
        <c:crosses val="autoZero"/>
        <c:auto val="1"/>
        <c:lblAlgn val="ctr"/>
        <c:lblOffset val="100"/>
        <c:noMultiLvlLbl val="1"/>
      </c:catAx>
      <c:valAx>
        <c:axId val="57339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39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104.4</c:v>
                </c:pt>
                <c:pt idx="1">
                  <c:v>101.8</c:v>
                </c:pt>
                <c:pt idx="2">
                  <c:v>103</c:v>
                </c:pt>
                <c:pt idx="3">
                  <c:v>101.1</c:v>
                </c:pt>
                <c:pt idx="4">
                  <c:v>100</c:v>
                </c:pt>
              </c:numCache>
            </c:numRef>
          </c:val>
          <c:extLst xmlns:c16r2="http://schemas.microsoft.com/office/drawing/2015/06/chart">
            <c:ext xmlns:c16="http://schemas.microsoft.com/office/drawing/2014/chart" uri="{C3380CC4-5D6E-409C-BE32-E72D297353CC}">
              <c16:uniqueId val="{00000000-F6BB-4DDF-9BA9-E67E716A2F38}"/>
            </c:ext>
          </c:extLst>
        </c:ser>
        <c:dLbls>
          <c:showLegendKey val="0"/>
          <c:showVal val="0"/>
          <c:showCatName val="0"/>
          <c:showSerName val="0"/>
          <c:showPercent val="0"/>
          <c:showBubbleSize val="0"/>
        </c:dLbls>
        <c:gapWidth val="150"/>
        <c:axId val="573395624"/>
        <c:axId val="53282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F6BB-4DDF-9BA9-E67E716A2F38}"/>
            </c:ext>
          </c:extLst>
        </c:ser>
        <c:dLbls>
          <c:showLegendKey val="0"/>
          <c:showVal val="0"/>
          <c:showCatName val="0"/>
          <c:showSerName val="0"/>
          <c:showPercent val="0"/>
          <c:showBubbleSize val="0"/>
        </c:dLbls>
        <c:marker val="1"/>
        <c:smooth val="0"/>
        <c:axId val="573395624"/>
        <c:axId val="532828456"/>
      </c:lineChart>
      <c:catAx>
        <c:axId val="573395624"/>
        <c:scaling>
          <c:orientation val="minMax"/>
        </c:scaling>
        <c:delete val="1"/>
        <c:axPos val="b"/>
        <c:numFmt formatCode="General" sourceLinked="1"/>
        <c:majorTickMark val="none"/>
        <c:minorTickMark val="none"/>
        <c:tickLblPos val="none"/>
        <c:crossAx val="532828456"/>
        <c:crosses val="autoZero"/>
        <c:auto val="1"/>
        <c:lblAlgn val="ctr"/>
        <c:lblOffset val="100"/>
        <c:noMultiLvlLbl val="1"/>
      </c:catAx>
      <c:valAx>
        <c:axId val="53282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7339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29.5</c:v>
                </c:pt>
                <c:pt idx="1">
                  <c:v>34.6</c:v>
                </c:pt>
                <c:pt idx="2">
                  <c:v>34.9</c:v>
                </c:pt>
                <c:pt idx="3">
                  <c:v>39.799999999999997</c:v>
                </c:pt>
                <c:pt idx="4">
                  <c:v>44.2</c:v>
                </c:pt>
              </c:numCache>
            </c:numRef>
          </c:val>
          <c:extLst xmlns:c16r2="http://schemas.microsoft.com/office/drawing/2015/06/chart">
            <c:ext xmlns:c16="http://schemas.microsoft.com/office/drawing/2014/chart" uri="{C3380CC4-5D6E-409C-BE32-E72D297353CC}">
              <c16:uniqueId val="{00000000-811E-426C-9CA2-A10B19DED55A}"/>
            </c:ext>
          </c:extLst>
        </c:ser>
        <c:dLbls>
          <c:showLegendKey val="0"/>
          <c:showVal val="0"/>
          <c:showCatName val="0"/>
          <c:showSerName val="0"/>
          <c:showPercent val="0"/>
          <c:showBubbleSize val="0"/>
        </c:dLbls>
        <c:gapWidth val="150"/>
        <c:axId val="532824144"/>
        <c:axId val="5328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811E-426C-9CA2-A10B19DED55A}"/>
            </c:ext>
          </c:extLst>
        </c:ser>
        <c:dLbls>
          <c:showLegendKey val="0"/>
          <c:showVal val="0"/>
          <c:showCatName val="0"/>
          <c:showSerName val="0"/>
          <c:showPercent val="0"/>
          <c:showBubbleSize val="0"/>
        </c:dLbls>
        <c:marker val="1"/>
        <c:smooth val="0"/>
        <c:axId val="532824144"/>
        <c:axId val="532826496"/>
      </c:lineChart>
      <c:catAx>
        <c:axId val="532824144"/>
        <c:scaling>
          <c:orientation val="minMax"/>
        </c:scaling>
        <c:delete val="1"/>
        <c:axPos val="b"/>
        <c:numFmt formatCode="General" sourceLinked="1"/>
        <c:majorTickMark val="none"/>
        <c:minorTickMark val="none"/>
        <c:tickLblPos val="none"/>
        <c:crossAx val="532826496"/>
        <c:crosses val="autoZero"/>
        <c:auto val="1"/>
        <c:lblAlgn val="ctr"/>
        <c:lblOffset val="100"/>
        <c:noMultiLvlLbl val="1"/>
      </c:catAx>
      <c:valAx>
        <c:axId val="53282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82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45.1</c:v>
                </c:pt>
                <c:pt idx="1">
                  <c:v>52.3</c:v>
                </c:pt>
                <c:pt idx="2">
                  <c:v>46.5</c:v>
                </c:pt>
                <c:pt idx="3">
                  <c:v>52.5</c:v>
                </c:pt>
                <c:pt idx="4">
                  <c:v>57.5</c:v>
                </c:pt>
              </c:numCache>
            </c:numRef>
          </c:val>
          <c:extLst xmlns:c16r2="http://schemas.microsoft.com/office/drawing/2015/06/chart">
            <c:ext xmlns:c16="http://schemas.microsoft.com/office/drawing/2014/chart" uri="{C3380CC4-5D6E-409C-BE32-E72D297353CC}">
              <c16:uniqueId val="{00000000-722F-42A7-9D8C-606FD4CF26B8}"/>
            </c:ext>
          </c:extLst>
        </c:ser>
        <c:dLbls>
          <c:showLegendKey val="0"/>
          <c:showVal val="0"/>
          <c:showCatName val="0"/>
          <c:showSerName val="0"/>
          <c:showPercent val="0"/>
          <c:showBubbleSize val="0"/>
        </c:dLbls>
        <c:gapWidth val="150"/>
        <c:axId val="532828848"/>
        <c:axId val="53283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722F-42A7-9D8C-606FD4CF26B8}"/>
            </c:ext>
          </c:extLst>
        </c:ser>
        <c:dLbls>
          <c:showLegendKey val="0"/>
          <c:showVal val="0"/>
          <c:showCatName val="0"/>
          <c:showSerName val="0"/>
          <c:showPercent val="0"/>
          <c:showBubbleSize val="0"/>
        </c:dLbls>
        <c:marker val="1"/>
        <c:smooth val="0"/>
        <c:axId val="532828848"/>
        <c:axId val="532830808"/>
      </c:lineChart>
      <c:catAx>
        <c:axId val="532828848"/>
        <c:scaling>
          <c:orientation val="minMax"/>
        </c:scaling>
        <c:delete val="1"/>
        <c:axPos val="b"/>
        <c:numFmt formatCode="General" sourceLinked="1"/>
        <c:majorTickMark val="none"/>
        <c:minorTickMark val="none"/>
        <c:tickLblPos val="none"/>
        <c:crossAx val="532830808"/>
        <c:crosses val="autoZero"/>
        <c:auto val="1"/>
        <c:lblAlgn val="ctr"/>
        <c:lblOffset val="100"/>
        <c:noMultiLvlLbl val="1"/>
      </c:catAx>
      <c:valAx>
        <c:axId val="53283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82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81558686</c:v>
                </c:pt>
                <c:pt idx="1">
                  <c:v>81633534</c:v>
                </c:pt>
                <c:pt idx="2">
                  <c:v>82197926</c:v>
                </c:pt>
                <c:pt idx="3">
                  <c:v>82504878</c:v>
                </c:pt>
                <c:pt idx="4">
                  <c:v>82880778</c:v>
                </c:pt>
              </c:numCache>
            </c:numRef>
          </c:val>
          <c:extLst xmlns:c16r2="http://schemas.microsoft.com/office/drawing/2015/06/chart">
            <c:ext xmlns:c16="http://schemas.microsoft.com/office/drawing/2014/chart" uri="{C3380CC4-5D6E-409C-BE32-E72D297353CC}">
              <c16:uniqueId val="{00000000-BB23-4CC9-9A6D-B383EE74C787}"/>
            </c:ext>
          </c:extLst>
        </c:ser>
        <c:dLbls>
          <c:showLegendKey val="0"/>
          <c:showVal val="0"/>
          <c:showCatName val="0"/>
          <c:showSerName val="0"/>
          <c:showPercent val="0"/>
          <c:showBubbleSize val="0"/>
        </c:dLbls>
        <c:gapWidth val="150"/>
        <c:axId val="532823360"/>
        <c:axId val="5328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BB23-4CC9-9A6D-B383EE74C787}"/>
            </c:ext>
          </c:extLst>
        </c:ser>
        <c:dLbls>
          <c:showLegendKey val="0"/>
          <c:showVal val="0"/>
          <c:showCatName val="0"/>
          <c:showSerName val="0"/>
          <c:showPercent val="0"/>
          <c:showBubbleSize val="0"/>
        </c:dLbls>
        <c:marker val="1"/>
        <c:smooth val="0"/>
        <c:axId val="532823360"/>
        <c:axId val="532829632"/>
      </c:lineChart>
      <c:catAx>
        <c:axId val="532823360"/>
        <c:scaling>
          <c:orientation val="minMax"/>
        </c:scaling>
        <c:delete val="1"/>
        <c:axPos val="b"/>
        <c:numFmt formatCode="General" sourceLinked="1"/>
        <c:majorTickMark val="none"/>
        <c:minorTickMark val="none"/>
        <c:tickLblPos val="none"/>
        <c:crossAx val="532829632"/>
        <c:crosses val="autoZero"/>
        <c:auto val="1"/>
        <c:lblAlgn val="ctr"/>
        <c:lblOffset val="100"/>
        <c:noMultiLvlLbl val="1"/>
      </c:catAx>
      <c:valAx>
        <c:axId val="53282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282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22.7</c:v>
                </c:pt>
                <c:pt idx="1">
                  <c:v>23.4</c:v>
                </c:pt>
                <c:pt idx="2">
                  <c:v>23.7</c:v>
                </c:pt>
                <c:pt idx="3">
                  <c:v>26</c:v>
                </c:pt>
                <c:pt idx="4">
                  <c:v>28</c:v>
                </c:pt>
              </c:numCache>
            </c:numRef>
          </c:val>
          <c:extLst xmlns:c16r2="http://schemas.microsoft.com/office/drawing/2015/06/chart">
            <c:ext xmlns:c16="http://schemas.microsoft.com/office/drawing/2014/chart" uri="{C3380CC4-5D6E-409C-BE32-E72D297353CC}">
              <c16:uniqueId val="{00000000-B98F-47B0-9EEF-EAF85D02EE19}"/>
            </c:ext>
          </c:extLst>
        </c:ser>
        <c:dLbls>
          <c:showLegendKey val="0"/>
          <c:showVal val="0"/>
          <c:showCatName val="0"/>
          <c:showSerName val="0"/>
          <c:showPercent val="0"/>
          <c:showBubbleSize val="0"/>
        </c:dLbls>
        <c:gapWidth val="150"/>
        <c:axId val="532830024"/>
        <c:axId val="5328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B98F-47B0-9EEF-EAF85D02EE19}"/>
            </c:ext>
          </c:extLst>
        </c:ser>
        <c:dLbls>
          <c:showLegendKey val="0"/>
          <c:showVal val="0"/>
          <c:showCatName val="0"/>
          <c:showSerName val="0"/>
          <c:showPercent val="0"/>
          <c:showBubbleSize val="0"/>
        </c:dLbls>
        <c:marker val="1"/>
        <c:smooth val="0"/>
        <c:axId val="532830024"/>
        <c:axId val="532824536"/>
      </c:lineChart>
      <c:catAx>
        <c:axId val="532830024"/>
        <c:scaling>
          <c:orientation val="minMax"/>
        </c:scaling>
        <c:delete val="1"/>
        <c:axPos val="b"/>
        <c:numFmt formatCode="General" sourceLinked="1"/>
        <c:majorTickMark val="none"/>
        <c:minorTickMark val="none"/>
        <c:tickLblPos val="none"/>
        <c:crossAx val="532824536"/>
        <c:crosses val="autoZero"/>
        <c:auto val="1"/>
        <c:lblAlgn val="ctr"/>
        <c:lblOffset val="100"/>
        <c:noMultiLvlLbl val="1"/>
      </c:catAx>
      <c:valAx>
        <c:axId val="53282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83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45.9</c:v>
                </c:pt>
                <c:pt idx="1">
                  <c:v>48.8</c:v>
                </c:pt>
                <c:pt idx="2">
                  <c:v>49.2</c:v>
                </c:pt>
                <c:pt idx="3">
                  <c:v>47.8</c:v>
                </c:pt>
                <c:pt idx="4">
                  <c:v>48.4</c:v>
                </c:pt>
              </c:numCache>
            </c:numRef>
          </c:val>
          <c:extLst xmlns:c16r2="http://schemas.microsoft.com/office/drawing/2015/06/chart">
            <c:ext xmlns:c16="http://schemas.microsoft.com/office/drawing/2014/chart" uri="{C3380CC4-5D6E-409C-BE32-E72D297353CC}">
              <c16:uniqueId val="{00000000-77A3-4276-A7A1-090737005EFB}"/>
            </c:ext>
          </c:extLst>
        </c:ser>
        <c:dLbls>
          <c:showLegendKey val="0"/>
          <c:showVal val="0"/>
          <c:showCatName val="0"/>
          <c:showSerName val="0"/>
          <c:showPercent val="0"/>
          <c:showBubbleSize val="0"/>
        </c:dLbls>
        <c:gapWidth val="150"/>
        <c:axId val="532825320"/>
        <c:axId val="5328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77A3-4276-A7A1-090737005EFB}"/>
            </c:ext>
          </c:extLst>
        </c:ser>
        <c:dLbls>
          <c:showLegendKey val="0"/>
          <c:showVal val="0"/>
          <c:showCatName val="0"/>
          <c:showSerName val="0"/>
          <c:showPercent val="0"/>
          <c:showBubbleSize val="0"/>
        </c:dLbls>
        <c:marker val="1"/>
        <c:smooth val="0"/>
        <c:axId val="532825320"/>
        <c:axId val="532825712"/>
      </c:lineChart>
      <c:catAx>
        <c:axId val="532825320"/>
        <c:scaling>
          <c:orientation val="minMax"/>
        </c:scaling>
        <c:delete val="1"/>
        <c:axPos val="b"/>
        <c:numFmt formatCode="General" sourceLinked="1"/>
        <c:majorTickMark val="none"/>
        <c:minorTickMark val="none"/>
        <c:tickLblPos val="none"/>
        <c:crossAx val="532825712"/>
        <c:crosses val="autoZero"/>
        <c:auto val="1"/>
        <c:lblAlgn val="ctr"/>
        <c:lblOffset val="100"/>
        <c:noMultiLvlLbl val="1"/>
      </c:catAx>
      <c:valAx>
        <c:axId val="53282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82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17926</c:v>
                </c:pt>
                <c:pt idx="1">
                  <c:v>18520</c:v>
                </c:pt>
                <c:pt idx="2">
                  <c:v>18678</c:v>
                </c:pt>
                <c:pt idx="3">
                  <c:v>19958</c:v>
                </c:pt>
                <c:pt idx="4">
                  <c:v>20744</c:v>
                </c:pt>
              </c:numCache>
            </c:numRef>
          </c:val>
          <c:extLst xmlns:c16r2="http://schemas.microsoft.com/office/drawing/2015/06/chart">
            <c:ext xmlns:c16="http://schemas.microsoft.com/office/drawing/2014/chart" uri="{C3380CC4-5D6E-409C-BE32-E72D297353CC}">
              <c16:uniqueId val="{00000000-DE49-41D7-B9E4-182AF3EA9FC8}"/>
            </c:ext>
          </c:extLst>
        </c:ser>
        <c:dLbls>
          <c:showLegendKey val="0"/>
          <c:showVal val="0"/>
          <c:showCatName val="0"/>
          <c:showSerName val="0"/>
          <c:showPercent val="0"/>
          <c:showBubbleSize val="0"/>
        </c:dLbls>
        <c:gapWidth val="150"/>
        <c:axId val="532827672"/>
        <c:axId val="4320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DE49-41D7-B9E4-182AF3EA9FC8}"/>
            </c:ext>
          </c:extLst>
        </c:ser>
        <c:dLbls>
          <c:showLegendKey val="0"/>
          <c:showVal val="0"/>
          <c:showCatName val="0"/>
          <c:showSerName val="0"/>
          <c:showPercent val="0"/>
          <c:showBubbleSize val="0"/>
        </c:dLbls>
        <c:marker val="1"/>
        <c:smooth val="0"/>
        <c:axId val="532827672"/>
        <c:axId val="432061776"/>
      </c:lineChart>
      <c:catAx>
        <c:axId val="532827672"/>
        <c:scaling>
          <c:orientation val="minMax"/>
        </c:scaling>
        <c:delete val="1"/>
        <c:axPos val="b"/>
        <c:numFmt formatCode="General" sourceLinked="1"/>
        <c:majorTickMark val="none"/>
        <c:minorTickMark val="none"/>
        <c:tickLblPos val="none"/>
        <c:crossAx val="432061776"/>
        <c:crosses val="autoZero"/>
        <c:auto val="1"/>
        <c:lblAlgn val="ctr"/>
        <c:lblOffset val="100"/>
        <c:noMultiLvlLbl val="1"/>
      </c:catAx>
      <c:valAx>
        <c:axId val="43206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282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56286</c:v>
                </c:pt>
                <c:pt idx="1">
                  <c:v>56911</c:v>
                </c:pt>
                <c:pt idx="2">
                  <c:v>57298</c:v>
                </c:pt>
                <c:pt idx="3">
                  <c:v>61989</c:v>
                </c:pt>
                <c:pt idx="4">
                  <c:v>63794</c:v>
                </c:pt>
              </c:numCache>
            </c:numRef>
          </c:val>
          <c:extLst xmlns:c16r2="http://schemas.microsoft.com/office/drawing/2015/06/chart">
            <c:ext xmlns:c16="http://schemas.microsoft.com/office/drawing/2014/chart" uri="{C3380CC4-5D6E-409C-BE32-E72D297353CC}">
              <c16:uniqueId val="{00000000-9AD9-4531-BC27-F7DF03D44745}"/>
            </c:ext>
          </c:extLst>
        </c:ser>
        <c:dLbls>
          <c:showLegendKey val="0"/>
          <c:showVal val="0"/>
          <c:showCatName val="0"/>
          <c:showSerName val="0"/>
          <c:showPercent val="0"/>
          <c:showBubbleSize val="0"/>
        </c:dLbls>
        <c:gapWidth val="150"/>
        <c:axId val="432058640"/>
        <c:axId val="43205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9AD9-4531-BC27-F7DF03D44745}"/>
            </c:ext>
          </c:extLst>
        </c:ser>
        <c:dLbls>
          <c:showLegendKey val="0"/>
          <c:showVal val="0"/>
          <c:showCatName val="0"/>
          <c:showSerName val="0"/>
          <c:showPercent val="0"/>
          <c:showBubbleSize val="0"/>
        </c:dLbls>
        <c:marker val="1"/>
        <c:smooth val="0"/>
        <c:axId val="432058640"/>
        <c:axId val="432055112"/>
      </c:lineChart>
      <c:catAx>
        <c:axId val="432058640"/>
        <c:scaling>
          <c:orientation val="minMax"/>
        </c:scaling>
        <c:delete val="1"/>
        <c:axPos val="b"/>
        <c:numFmt formatCode="General" sourceLinked="1"/>
        <c:majorTickMark val="none"/>
        <c:minorTickMark val="none"/>
        <c:tickLblPos val="none"/>
        <c:crossAx val="432055112"/>
        <c:crosses val="autoZero"/>
        <c:auto val="1"/>
        <c:lblAlgn val="ctr"/>
        <c:lblOffset val="100"/>
        <c:noMultiLvlLbl val="1"/>
      </c:catAx>
      <c:valAx>
        <c:axId val="432055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05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46" zoomScale="85" zoomScaleNormal="85"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c r="KM2" s="161"/>
      <c r="KN2" s="161"/>
      <c r="KO2" s="161"/>
      <c r="KP2" s="161"/>
      <c r="KQ2" s="161"/>
      <c r="KR2" s="161"/>
      <c r="KS2" s="161"/>
      <c r="KT2" s="161"/>
      <c r="KU2" s="161"/>
      <c r="KV2" s="161"/>
      <c r="KW2" s="161"/>
      <c r="KX2" s="161"/>
      <c r="KY2" s="161"/>
      <c r="KZ2" s="161"/>
      <c r="LA2" s="161"/>
      <c r="LB2" s="161"/>
      <c r="LC2" s="161"/>
      <c r="LD2" s="161"/>
      <c r="LE2" s="161"/>
      <c r="LF2" s="161"/>
      <c r="LG2" s="161"/>
      <c r="LH2" s="161"/>
      <c r="LI2" s="161"/>
      <c r="LJ2" s="161"/>
      <c r="LK2" s="161"/>
      <c r="LL2" s="161"/>
      <c r="LM2" s="161"/>
      <c r="LN2" s="161"/>
      <c r="LO2" s="161"/>
      <c r="LP2" s="161"/>
      <c r="LQ2" s="161"/>
      <c r="LR2" s="161"/>
      <c r="LS2" s="161"/>
      <c r="LT2" s="161"/>
      <c r="LU2" s="161"/>
      <c r="LV2" s="161"/>
      <c r="LW2" s="161"/>
      <c r="LX2" s="161"/>
      <c r="LY2" s="161"/>
      <c r="LZ2" s="161"/>
      <c r="MA2" s="161"/>
      <c r="MB2" s="161"/>
      <c r="MC2" s="161"/>
      <c r="MD2" s="161"/>
      <c r="ME2" s="161"/>
      <c r="MF2" s="161"/>
      <c r="MG2" s="161"/>
      <c r="MH2" s="161"/>
      <c r="MI2" s="161"/>
      <c r="MJ2" s="161"/>
      <c r="MK2" s="161"/>
      <c r="ML2" s="161"/>
      <c r="MM2" s="161"/>
      <c r="MN2" s="161"/>
      <c r="MO2" s="161"/>
      <c r="MP2" s="161"/>
      <c r="MQ2" s="161"/>
      <c r="MR2" s="161"/>
      <c r="MS2" s="161"/>
      <c r="MT2" s="161"/>
      <c r="MU2" s="161"/>
      <c r="MV2" s="161"/>
      <c r="MW2" s="161"/>
      <c r="MX2" s="161"/>
      <c r="MY2" s="161"/>
      <c r="MZ2" s="161"/>
      <c r="NA2" s="161"/>
      <c r="NB2" s="161"/>
      <c r="NC2" s="161"/>
      <c r="ND2" s="161"/>
      <c r="NE2" s="161"/>
      <c r="NF2" s="161"/>
      <c r="NG2" s="161"/>
      <c r="NH2" s="161"/>
      <c r="NI2" s="161"/>
      <c r="NJ2" s="161"/>
      <c r="NK2" s="161"/>
      <c r="NL2" s="161"/>
      <c r="NM2" s="161"/>
      <c r="NN2" s="161"/>
      <c r="NO2" s="161"/>
      <c r="NP2" s="161"/>
      <c r="NQ2" s="161"/>
      <c r="NR2" s="161"/>
      <c r="NS2" s="161"/>
      <c r="NT2" s="161"/>
      <c r="NU2" s="161"/>
      <c r="NV2" s="161"/>
      <c r="NW2" s="161"/>
      <c r="NX2" s="161"/>
    </row>
    <row r="3" spans="1:388" ht="9.75" customHeight="1">
      <c r="A3" s="2"/>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c r="KM3" s="161"/>
      <c r="KN3" s="161"/>
      <c r="KO3" s="161"/>
      <c r="KP3" s="161"/>
      <c r="KQ3" s="161"/>
      <c r="KR3" s="161"/>
      <c r="KS3" s="161"/>
      <c r="KT3" s="161"/>
      <c r="KU3" s="161"/>
      <c r="KV3" s="161"/>
      <c r="KW3" s="161"/>
      <c r="KX3" s="161"/>
      <c r="KY3" s="161"/>
      <c r="KZ3" s="161"/>
      <c r="LA3" s="161"/>
      <c r="LB3" s="161"/>
      <c r="LC3" s="161"/>
      <c r="LD3" s="161"/>
      <c r="LE3" s="161"/>
      <c r="LF3" s="161"/>
      <c r="LG3" s="161"/>
      <c r="LH3" s="161"/>
      <c r="LI3" s="161"/>
      <c r="LJ3" s="161"/>
      <c r="LK3" s="161"/>
      <c r="LL3" s="161"/>
      <c r="LM3" s="161"/>
      <c r="LN3" s="161"/>
      <c r="LO3" s="161"/>
      <c r="LP3" s="161"/>
      <c r="LQ3" s="161"/>
      <c r="LR3" s="161"/>
      <c r="LS3" s="161"/>
      <c r="LT3" s="161"/>
      <c r="LU3" s="161"/>
      <c r="LV3" s="161"/>
      <c r="LW3" s="161"/>
      <c r="LX3" s="161"/>
      <c r="LY3" s="161"/>
      <c r="LZ3" s="161"/>
      <c r="MA3" s="161"/>
      <c r="MB3" s="161"/>
      <c r="MC3" s="161"/>
      <c r="MD3" s="161"/>
      <c r="ME3" s="161"/>
      <c r="MF3" s="161"/>
      <c r="MG3" s="161"/>
      <c r="MH3" s="161"/>
      <c r="MI3" s="161"/>
      <c r="MJ3" s="161"/>
      <c r="MK3" s="161"/>
      <c r="ML3" s="161"/>
      <c r="MM3" s="161"/>
      <c r="MN3" s="161"/>
      <c r="MO3" s="161"/>
      <c r="MP3" s="161"/>
      <c r="MQ3" s="161"/>
      <c r="MR3" s="161"/>
      <c r="MS3" s="161"/>
      <c r="MT3" s="161"/>
      <c r="MU3" s="161"/>
      <c r="MV3" s="161"/>
      <c r="MW3" s="161"/>
      <c r="MX3" s="161"/>
      <c r="MY3" s="161"/>
      <c r="MZ3" s="161"/>
      <c r="NA3" s="161"/>
      <c r="NB3" s="161"/>
      <c r="NC3" s="161"/>
      <c r="ND3" s="161"/>
      <c r="NE3" s="161"/>
      <c r="NF3" s="161"/>
      <c r="NG3" s="161"/>
      <c r="NH3" s="161"/>
      <c r="NI3" s="161"/>
      <c r="NJ3" s="161"/>
      <c r="NK3" s="161"/>
      <c r="NL3" s="161"/>
      <c r="NM3" s="161"/>
      <c r="NN3" s="161"/>
      <c r="NO3" s="161"/>
      <c r="NP3" s="161"/>
      <c r="NQ3" s="161"/>
      <c r="NR3" s="161"/>
      <c r="NS3" s="161"/>
      <c r="NT3" s="161"/>
      <c r="NU3" s="161"/>
      <c r="NV3" s="161"/>
      <c r="NW3" s="161"/>
      <c r="NX3" s="161"/>
    </row>
    <row r="4" spans="1:388" ht="9.75" customHeight="1">
      <c r="A4" s="2"/>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c r="KM4" s="161"/>
      <c r="KN4" s="161"/>
      <c r="KO4" s="161"/>
      <c r="KP4" s="161"/>
      <c r="KQ4" s="161"/>
      <c r="KR4" s="161"/>
      <c r="KS4" s="161"/>
      <c r="KT4" s="161"/>
      <c r="KU4" s="161"/>
      <c r="KV4" s="161"/>
      <c r="KW4" s="161"/>
      <c r="KX4" s="161"/>
      <c r="KY4" s="161"/>
      <c r="KZ4" s="161"/>
      <c r="LA4" s="161"/>
      <c r="LB4" s="161"/>
      <c r="LC4" s="161"/>
      <c r="LD4" s="161"/>
      <c r="LE4" s="161"/>
      <c r="LF4" s="161"/>
      <c r="LG4" s="161"/>
      <c r="LH4" s="161"/>
      <c r="LI4" s="161"/>
      <c r="LJ4" s="161"/>
      <c r="LK4" s="161"/>
      <c r="LL4" s="161"/>
      <c r="LM4" s="161"/>
      <c r="LN4" s="161"/>
      <c r="LO4" s="161"/>
      <c r="LP4" s="161"/>
      <c r="LQ4" s="161"/>
      <c r="LR4" s="161"/>
      <c r="LS4" s="161"/>
      <c r="LT4" s="161"/>
      <c r="LU4" s="161"/>
      <c r="LV4" s="161"/>
      <c r="LW4" s="161"/>
      <c r="LX4" s="161"/>
      <c r="LY4" s="161"/>
      <c r="LZ4" s="161"/>
      <c r="MA4" s="161"/>
      <c r="MB4" s="161"/>
      <c r="MC4" s="161"/>
      <c r="MD4" s="161"/>
      <c r="ME4" s="161"/>
      <c r="MF4" s="161"/>
      <c r="MG4" s="161"/>
      <c r="MH4" s="161"/>
      <c r="MI4" s="161"/>
      <c r="MJ4" s="161"/>
      <c r="MK4" s="161"/>
      <c r="ML4" s="161"/>
      <c r="MM4" s="161"/>
      <c r="MN4" s="161"/>
      <c r="MO4" s="161"/>
      <c r="MP4" s="161"/>
      <c r="MQ4" s="161"/>
      <c r="MR4" s="161"/>
      <c r="MS4" s="161"/>
      <c r="MT4" s="161"/>
      <c r="MU4" s="161"/>
      <c r="MV4" s="161"/>
      <c r="MW4" s="161"/>
      <c r="MX4" s="161"/>
      <c r="MY4" s="161"/>
      <c r="MZ4" s="161"/>
      <c r="NA4" s="161"/>
      <c r="NB4" s="161"/>
      <c r="NC4" s="161"/>
      <c r="ND4" s="161"/>
      <c r="NE4" s="161"/>
      <c r="NF4" s="161"/>
      <c r="NG4" s="161"/>
      <c r="NH4" s="161"/>
      <c r="NI4" s="161"/>
      <c r="NJ4" s="161"/>
      <c r="NK4" s="161"/>
      <c r="NL4" s="161"/>
      <c r="NM4" s="161"/>
      <c r="NN4" s="161"/>
      <c r="NO4" s="161"/>
      <c r="NP4" s="161"/>
      <c r="NQ4" s="161"/>
      <c r="NR4" s="161"/>
      <c r="NS4" s="161"/>
      <c r="NT4" s="161"/>
      <c r="NU4" s="161"/>
      <c r="NV4" s="161"/>
      <c r="NW4" s="161"/>
      <c r="NX4" s="16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2" t="str">
        <f>データ!H6</f>
        <v>愛知県名古屋市　西部医療センター</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1" t="s">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151" t="s">
        <v>2</v>
      </c>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3"/>
      <c r="CN7" s="151" t="s">
        <v>3</v>
      </c>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G7" s="151" t="s">
        <v>4</v>
      </c>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3"/>
      <c r="FZ7" s="151" t="s">
        <v>5</v>
      </c>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3"/>
      <c r="ID7" s="151" t="s">
        <v>6</v>
      </c>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3"/>
      <c r="JW7" s="151" t="s">
        <v>7</v>
      </c>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3"/>
      <c r="LP7" s="151" t="s">
        <v>8</v>
      </c>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3"/>
      <c r="NI7" s="3"/>
      <c r="NJ7" s="6" t="s">
        <v>9</v>
      </c>
      <c r="NK7" s="7"/>
      <c r="NL7" s="7"/>
      <c r="NM7" s="7"/>
      <c r="NN7" s="7"/>
      <c r="NO7" s="7"/>
      <c r="NP7" s="7"/>
      <c r="NQ7" s="7"/>
      <c r="NR7" s="7"/>
      <c r="NS7" s="7"/>
      <c r="NT7" s="7"/>
      <c r="NU7" s="7"/>
      <c r="NV7" s="7"/>
      <c r="NW7" s="8"/>
      <c r="NX7" s="3"/>
    </row>
    <row r="8" spans="1:388" ht="18.75" customHeight="1">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500床以上</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学術・研究機関出身</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データ!Y6</f>
        <v>500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データ!Z6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データ!AA6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9" t="s">
        <v>10</v>
      </c>
      <c r="NK8" s="160"/>
      <c r="NL8" s="9" t="s">
        <v>11</v>
      </c>
      <c r="NM8" s="10"/>
      <c r="NN8" s="10"/>
      <c r="NO8" s="10"/>
      <c r="NP8" s="10"/>
      <c r="NQ8" s="10"/>
      <c r="NR8" s="10"/>
      <c r="NS8" s="10"/>
      <c r="NT8" s="10"/>
      <c r="NU8" s="10"/>
      <c r="NV8" s="10"/>
      <c r="NW8" s="11"/>
      <c r="NX8" s="3"/>
    </row>
    <row r="9" spans="1:388" ht="18.75" customHeight="1">
      <c r="A9" s="2"/>
      <c r="B9" s="151" t="s">
        <v>12</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3"/>
      <c r="AU9" s="151" t="s">
        <v>13</v>
      </c>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3"/>
      <c r="CN9" s="151" t="s">
        <v>14</v>
      </c>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3"/>
      <c r="EG9" s="151" t="s">
        <v>15</v>
      </c>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3"/>
      <c r="FZ9" s="151" t="s">
        <v>16</v>
      </c>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3"/>
      <c r="ID9" s="151" t="s">
        <v>17</v>
      </c>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3"/>
      <c r="JW9" s="151" t="s">
        <v>18</v>
      </c>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3"/>
      <c r="LP9" s="151" t="s">
        <v>19</v>
      </c>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3"/>
      <c r="NI9" s="3"/>
      <c r="NJ9" s="154" t="s">
        <v>20</v>
      </c>
      <c r="NK9" s="155"/>
      <c r="NL9" s="12" t="s">
        <v>21</v>
      </c>
      <c r="NM9" s="13"/>
      <c r="NN9" s="13"/>
      <c r="NO9" s="13"/>
      <c r="NP9" s="13"/>
      <c r="NQ9" s="13"/>
      <c r="NR9" s="13"/>
      <c r="NS9" s="13"/>
      <c r="NT9" s="13"/>
      <c r="NU9" s="14"/>
      <c r="NV9" s="14"/>
      <c r="NW9" s="15"/>
      <c r="NX9" s="3"/>
    </row>
    <row r="10" spans="1:388" ht="18.75" customHeight="1">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33</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透 I 未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56" t="str">
        <f>データ!T6</f>
        <v>救 臨 が 災 地 輪</v>
      </c>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8"/>
      <c r="ID10" s="135" t="str">
        <f>データ!AB6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データ!AC6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データ!AD6</f>
        <v>500</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49" t="s">
        <v>22</v>
      </c>
      <c r="NK10" s="150"/>
      <c r="NL10" s="16" t="s">
        <v>23</v>
      </c>
      <c r="NM10" s="17"/>
      <c r="NN10" s="17"/>
      <c r="NO10" s="17"/>
      <c r="NP10" s="17"/>
      <c r="NQ10" s="17"/>
      <c r="NR10" s="17"/>
      <c r="NS10" s="17"/>
      <c r="NT10" s="17"/>
      <c r="NU10" s="17"/>
      <c r="NV10" s="17"/>
      <c r="NW10" s="18"/>
      <c r="NX10" s="3"/>
    </row>
    <row r="11" spans="1:388" ht="18.75" customHeight="1">
      <c r="A11" s="2"/>
      <c r="B11" s="151" t="s">
        <v>24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3"/>
      <c r="AU11" s="151" t="s">
        <v>25</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3"/>
      <c r="CN11" s="151" t="s">
        <v>26</v>
      </c>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3"/>
      <c r="EG11" s="151" t="s">
        <v>27</v>
      </c>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3"/>
      <c r="ID11" s="151" t="s">
        <v>28</v>
      </c>
      <c r="IE11" s="152"/>
      <c r="IF11" s="152"/>
      <c r="IG11" s="152"/>
      <c r="IH11" s="152"/>
      <c r="II11" s="152"/>
      <c r="IJ11" s="152"/>
      <c r="IK11" s="152"/>
      <c r="IL11" s="152"/>
      <c r="IM11" s="152"/>
      <c r="IN11" s="152"/>
      <c r="IO11" s="152"/>
      <c r="IP11" s="152"/>
      <c r="IQ11" s="152"/>
      <c r="IR11" s="152"/>
      <c r="IS11" s="152"/>
      <c r="IT11" s="152"/>
      <c r="IU11" s="152"/>
      <c r="IV11" s="152"/>
      <c r="IW11" s="152"/>
      <c r="IX11" s="152"/>
      <c r="IY11" s="152"/>
      <c r="IZ11" s="152"/>
      <c r="JA11" s="152"/>
      <c r="JB11" s="152"/>
      <c r="JC11" s="152"/>
      <c r="JD11" s="152"/>
      <c r="JE11" s="152"/>
      <c r="JF11" s="152"/>
      <c r="JG11" s="152"/>
      <c r="JH11" s="152"/>
      <c r="JI11" s="152"/>
      <c r="JJ11" s="152"/>
      <c r="JK11" s="152"/>
      <c r="JL11" s="152"/>
      <c r="JM11" s="152"/>
      <c r="JN11" s="152"/>
      <c r="JO11" s="152"/>
      <c r="JP11" s="152"/>
      <c r="JQ11" s="152"/>
      <c r="JR11" s="152"/>
      <c r="JS11" s="152"/>
      <c r="JT11" s="152"/>
      <c r="JU11" s="152"/>
      <c r="JV11" s="153"/>
      <c r="JW11" s="151" t="s">
        <v>29</v>
      </c>
      <c r="JX11" s="152"/>
      <c r="JY11" s="152"/>
      <c r="JZ11" s="152"/>
      <c r="KA11" s="152"/>
      <c r="KB11" s="152"/>
      <c r="KC11" s="152"/>
      <c r="KD11" s="152"/>
      <c r="KE11" s="152"/>
      <c r="KF11" s="152"/>
      <c r="KG11" s="152"/>
      <c r="KH11" s="152"/>
      <c r="KI11" s="152"/>
      <c r="KJ11" s="152"/>
      <c r="KK11" s="152"/>
      <c r="KL11" s="152"/>
      <c r="KM11" s="152"/>
      <c r="KN11" s="152"/>
      <c r="KO11" s="152"/>
      <c r="KP11" s="152"/>
      <c r="KQ11" s="152"/>
      <c r="KR11" s="152"/>
      <c r="KS11" s="152"/>
      <c r="KT11" s="152"/>
      <c r="KU11" s="152"/>
      <c r="KV11" s="152"/>
      <c r="KW11" s="152"/>
      <c r="KX11" s="152"/>
      <c r="KY11" s="152"/>
      <c r="KZ11" s="152"/>
      <c r="LA11" s="152"/>
      <c r="LB11" s="152"/>
      <c r="LC11" s="152"/>
      <c r="LD11" s="152"/>
      <c r="LE11" s="152"/>
      <c r="LF11" s="152"/>
      <c r="LG11" s="152"/>
      <c r="LH11" s="152"/>
      <c r="LI11" s="152"/>
      <c r="LJ11" s="152"/>
      <c r="LK11" s="152"/>
      <c r="LL11" s="152"/>
      <c r="LM11" s="152"/>
      <c r="LN11" s="152"/>
      <c r="LO11" s="153"/>
      <c r="LP11" s="151" t="s">
        <v>30</v>
      </c>
      <c r="LQ11" s="152"/>
      <c r="LR11" s="152"/>
      <c r="LS11" s="152"/>
      <c r="LT11" s="152"/>
      <c r="LU11" s="152"/>
      <c r="LV11" s="152"/>
      <c r="LW11" s="152"/>
      <c r="LX11" s="152"/>
      <c r="LY11" s="152"/>
      <c r="LZ11" s="152"/>
      <c r="MA11" s="152"/>
      <c r="MB11" s="152"/>
      <c r="MC11" s="152"/>
      <c r="MD11" s="152"/>
      <c r="ME11" s="152"/>
      <c r="MF11" s="152"/>
      <c r="MG11" s="152"/>
      <c r="MH11" s="152"/>
      <c r="MI11" s="152"/>
      <c r="MJ11" s="152"/>
      <c r="MK11" s="152"/>
      <c r="ML11" s="152"/>
      <c r="MM11" s="152"/>
      <c r="MN11" s="152"/>
      <c r="MO11" s="152"/>
      <c r="MP11" s="152"/>
      <c r="MQ11" s="152"/>
      <c r="MR11" s="152"/>
      <c r="MS11" s="152"/>
      <c r="MT11" s="152"/>
      <c r="MU11" s="152"/>
      <c r="MV11" s="152"/>
      <c r="MW11" s="152"/>
      <c r="MX11" s="152"/>
      <c r="MY11" s="152"/>
      <c r="MZ11" s="152"/>
      <c r="NA11" s="152"/>
      <c r="NB11" s="152"/>
      <c r="NC11" s="152"/>
      <c r="ND11" s="152"/>
      <c r="NE11" s="152"/>
      <c r="NF11" s="152"/>
      <c r="NG11" s="152"/>
      <c r="NH11" s="153"/>
      <c r="NI11" s="19"/>
      <c r="NJ11" s="3"/>
      <c r="NK11" s="3"/>
      <c r="NL11" s="3"/>
      <c r="NM11" s="3"/>
      <c r="NN11" s="3"/>
      <c r="NO11" s="3"/>
      <c r="NP11" s="3"/>
      <c r="NQ11" s="3"/>
      <c r="NR11" s="3"/>
      <c r="NS11" s="3"/>
      <c r="NT11" s="3"/>
      <c r="NU11" s="3"/>
      <c r="NV11" s="3"/>
      <c r="NW11" s="3"/>
      <c r="NX11" s="3"/>
    </row>
    <row r="12" spans="1:388" ht="18.75" customHeight="1">
      <c r="A12" s="2"/>
      <c r="B12" s="135">
        <f>データ!U6</f>
        <v>2301639</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42591</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７：１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35">
        <f>データ!AE6</f>
        <v>500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データ!AF6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データ!AG6</f>
        <v>500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c r="A13" s="2"/>
      <c r="B13" s="138" t="s">
        <v>31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c r="A14" s="2"/>
      <c r="B14" s="138" t="s">
        <v>32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33</v>
      </c>
      <c r="NK14" s="139"/>
      <c r="NL14" s="139"/>
      <c r="NM14" s="139"/>
      <c r="NN14" s="139"/>
      <c r="NO14" s="139"/>
      <c r="NP14" s="139"/>
      <c r="NQ14" s="139"/>
      <c r="NR14" s="139"/>
      <c r="NS14" s="139"/>
      <c r="NT14" s="139"/>
      <c r="NU14" s="139"/>
      <c r="NV14" s="139"/>
      <c r="NW14" s="139"/>
      <c r="NX14" s="13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35</v>
      </c>
      <c r="NK16" s="141"/>
      <c r="NL16" s="141"/>
      <c r="NM16" s="141"/>
      <c r="NN16" s="142"/>
      <c r="NO16" s="140" t="s">
        <v>36</v>
      </c>
      <c r="NP16" s="141"/>
      <c r="NQ16" s="141"/>
      <c r="NR16" s="141"/>
      <c r="NS16" s="142"/>
      <c r="NT16" s="140" t="s">
        <v>37</v>
      </c>
      <c r="NU16" s="141"/>
      <c r="NV16" s="141"/>
      <c r="NW16" s="141"/>
      <c r="NX16" s="14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7" t="s">
        <v>38</v>
      </c>
      <c r="NK18" s="128"/>
      <c r="NL18" s="128"/>
      <c r="NM18" s="131" t="s">
        <v>39</v>
      </c>
      <c r="NN18" s="132"/>
      <c r="NO18" s="127" t="s">
        <v>38</v>
      </c>
      <c r="NP18" s="128"/>
      <c r="NQ18" s="128"/>
      <c r="NR18" s="131" t="s">
        <v>39</v>
      </c>
      <c r="NS18" s="132"/>
      <c r="NT18" s="127" t="s">
        <v>38</v>
      </c>
      <c r="NU18" s="128"/>
      <c r="NV18" s="128"/>
      <c r="NW18" s="131" t="s">
        <v>39</v>
      </c>
      <c r="NX18" s="132"/>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3"/>
      <c r="NN19" s="134"/>
      <c r="NO19" s="129"/>
      <c r="NP19" s="130"/>
      <c r="NQ19" s="130"/>
      <c r="NR19" s="133"/>
      <c r="NS19" s="134"/>
      <c r="NT19" s="129"/>
      <c r="NU19" s="130"/>
      <c r="NV19" s="130"/>
      <c r="NW19" s="133"/>
      <c r="NX19" s="134"/>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184</v>
      </c>
      <c r="NK22" s="125"/>
      <c r="NL22" s="125"/>
      <c r="NM22" s="125"/>
      <c r="NN22" s="125"/>
      <c r="NO22" s="125"/>
      <c r="NP22" s="125"/>
      <c r="NQ22" s="125"/>
      <c r="NR22" s="125"/>
      <c r="NS22" s="125"/>
      <c r="NT22" s="125"/>
      <c r="NU22" s="125"/>
      <c r="NV22" s="125"/>
      <c r="NW22" s="125"/>
      <c r="NX22" s="126"/>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55</v>
      </c>
    </row>
    <row r="33" spans="1:393" ht="13.5" customHeight="1">
      <c r="A33" s="2"/>
      <c r="B33" s="25"/>
      <c r="D33" s="5"/>
      <c r="E33" s="5"/>
      <c r="F33" s="5"/>
      <c r="G33" s="102" t="s">
        <v>56</v>
      </c>
      <c r="H33" s="102"/>
      <c r="I33" s="102"/>
      <c r="J33" s="102"/>
      <c r="K33" s="102"/>
      <c r="L33" s="102"/>
      <c r="M33" s="102"/>
      <c r="N33" s="102"/>
      <c r="O33" s="102"/>
      <c r="P33" s="85">
        <f>データ!AH7</f>
        <v>104.4</v>
      </c>
      <c r="Q33" s="86"/>
      <c r="R33" s="86"/>
      <c r="S33" s="86"/>
      <c r="T33" s="86"/>
      <c r="U33" s="86"/>
      <c r="V33" s="86"/>
      <c r="W33" s="86"/>
      <c r="X33" s="86"/>
      <c r="Y33" s="86"/>
      <c r="Z33" s="86"/>
      <c r="AA33" s="86"/>
      <c r="AB33" s="86"/>
      <c r="AC33" s="86"/>
      <c r="AD33" s="87"/>
      <c r="AE33" s="85">
        <f>データ!AI7</f>
        <v>101.8</v>
      </c>
      <c r="AF33" s="86"/>
      <c r="AG33" s="86"/>
      <c r="AH33" s="86"/>
      <c r="AI33" s="86"/>
      <c r="AJ33" s="86"/>
      <c r="AK33" s="86"/>
      <c r="AL33" s="86"/>
      <c r="AM33" s="86"/>
      <c r="AN33" s="86"/>
      <c r="AO33" s="86"/>
      <c r="AP33" s="86"/>
      <c r="AQ33" s="86"/>
      <c r="AR33" s="86"/>
      <c r="AS33" s="87"/>
      <c r="AT33" s="85">
        <f>データ!AJ7</f>
        <v>103</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93.6</v>
      </c>
      <c r="DE33" s="86"/>
      <c r="DF33" s="86"/>
      <c r="DG33" s="86"/>
      <c r="DH33" s="86"/>
      <c r="DI33" s="86"/>
      <c r="DJ33" s="86"/>
      <c r="DK33" s="86"/>
      <c r="DL33" s="86"/>
      <c r="DM33" s="86"/>
      <c r="DN33" s="86"/>
      <c r="DO33" s="86"/>
      <c r="DP33" s="86"/>
      <c r="DQ33" s="86"/>
      <c r="DR33" s="87"/>
      <c r="DS33" s="85">
        <f>データ!AT7</f>
        <v>92.4</v>
      </c>
      <c r="DT33" s="86"/>
      <c r="DU33" s="86"/>
      <c r="DV33" s="86"/>
      <c r="DW33" s="86"/>
      <c r="DX33" s="86"/>
      <c r="DY33" s="86"/>
      <c r="DZ33" s="86"/>
      <c r="EA33" s="86"/>
      <c r="EB33" s="86"/>
      <c r="EC33" s="86"/>
      <c r="ED33" s="86"/>
      <c r="EE33" s="86"/>
      <c r="EF33" s="86"/>
      <c r="EG33" s="87"/>
      <c r="EH33" s="85">
        <f>データ!AU7</f>
        <v>92.7</v>
      </c>
      <c r="EI33" s="86"/>
      <c r="EJ33" s="86"/>
      <c r="EK33" s="86"/>
      <c r="EL33" s="86"/>
      <c r="EM33" s="86"/>
      <c r="EN33" s="86"/>
      <c r="EO33" s="86"/>
      <c r="EP33" s="86"/>
      <c r="EQ33" s="86"/>
      <c r="ER33" s="86"/>
      <c r="ES33" s="86"/>
      <c r="ET33" s="86"/>
      <c r="EU33" s="86"/>
      <c r="EV33" s="87"/>
      <c r="EW33" s="85">
        <f>データ!AV7</f>
        <v>92</v>
      </c>
      <c r="EX33" s="86"/>
      <c r="EY33" s="86"/>
      <c r="EZ33" s="86"/>
      <c r="FA33" s="86"/>
      <c r="FB33" s="86"/>
      <c r="FC33" s="86"/>
      <c r="FD33" s="86"/>
      <c r="FE33" s="86"/>
      <c r="FF33" s="86"/>
      <c r="FG33" s="86"/>
      <c r="FH33" s="86"/>
      <c r="FI33" s="86"/>
      <c r="FJ33" s="86"/>
      <c r="FK33" s="87"/>
      <c r="FL33" s="85">
        <f>データ!AW7</f>
        <v>90.7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18.399999999999999</v>
      </c>
      <c r="GS33" s="86"/>
      <c r="GT33" s="86"/>
      <c r="GU33" s="86"/>
      <c r="GV33" s="86"/>
      <c r="GW33" s="86"/>
      <c r="GX33" s="86"/>
      <c r="GY33" s="86"/>
      <c r="GZ33" s="86"/>
      <c r="HA33" s="86"/>
      <c r="HB33" s="86"/>
      <c r="HC33" s="86"/>
      <c r="HD33" s="86"/>
      <c r="HE33" s="86"/>
      <c r="HF33" s="87"/>
      <c r="HG33" s="85">
        <f>データ!BE7</f>
        <v>16</v>
      </c>
      <c r="HH33" s="86"/>
      <c r="HI33" s="86"/>
      <c r="HJ33" s="86"/>
      <c r="HK33" s="86"/>
      <c r="HL33" s="86"/>
      <c r="HM33" s="86"/>
      <c r="HN33" s="86"/>
      <c r="HO33" s="86"/>
      <c r="HP33" s="86"/>
      <c r="HQ33" s="86"/>
      <c r="HR33" s="86"/>
      <c r="HS33" s="86"/>
      <c r="HT33" s="86"/>
      <c r="HU33" s="87"/>
      <c r="HV33" s="85">
        <f>データ!BF7</f>
        <v>12.6</v>
      </c>
      <c r="HW33" s="86"/>
      <c r="HX33" s="86"/>
      <c r="HY33" s="86"/>
      <c r="HZ33" s="86"/>
      <c r="IA33" s="86"/>
      <c r="IB33" s="86"/>
      <c r="IC33" s="86"/>
      <c r="ID33" s="86"/>
      <c r="IE33" s="86"/>
      <c r="IF33" s="86"/>
      <c r="IG33" s="86"/>
      <c r="IH33" s="86"/>
      <c r="II33" s="86"/>
      <c r="IJ33" s="87"/>
      <c r="IK33" s="85">
        <f>データ!BG7</f>
        <v>10.5</v>
      </c>
      <c r="IL33" s="86"/>
      <c r="IM33" s="86"/>
      <c r="IN33" s="86"/>
      <c r="IO33" s="86"/>
      <c r="IP33" s="86"/>
      <c r="IQ33" s="86"/>
      <c r="IR33" s="86"/>
      <c r="IS33" s="86"/>
      <c r="IT33" s="86"/>
      <c r="IU33" s="86"/>
      <c r="IV33" s="86"/>
      <c r="IW33" s="86"/>
      <c r="IX33" s="86"/>
      <c r="IY33" s="87"/>
      <c r="IZ33" s="85">
        <f>データ!BH7</f>
        <v>10.199999999999999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85.5</v>
      </c>
      <c r="KG33" s="86"/>
      <c r="KH33" s="86"/>
      <c r="KI33" s="86"/>
      <c r="KJ33" s="86"/>
      <c r="KK33" s="86"/>
      <c r="KL33" s="86"/>
      <c r="KM33" s="86"/>
      <c r="KN33" s="86"/>
      <c r="KO33" s="86"/>
      <c r="KP33" s="86"/>
      <c r="KQ33" s="86"/>
      <c r="KR33" s="86"/>
      <c r="KS33" s="86"/>
      <c r="KT33" s="87"/>
      <c r="KU33" s="85">
        <f>データ!BP7</f>
        <v>85.4</v>
      </c>
      <c r="KV33" s="86"/>
      <c r="KW33" s="86"/>
      <c r="KX33" s="86"/>
      <c r="KY33" s="86"/>
      <c r="KZ33" s="86"/>
      <c r="LA33" s="86"/>
      <c r="LB33" s="86"/>
      <c r="LC33" s="86"/>
      <c r="LD33" s="86"/>
      <c r="LE33" s="86"/>
      <c r="LF33" s="86"/>
      <c r="LG33" s="86"/>
      <c r="LH33" s="86"/>
      <c r="LI33" s="87"/>
      <c r="LJ33" s="85">
        <f>データ!BQ7</f>
        <v>84</v>
      </c>
      <c r="LK33" s="86"/>
      <c r="LL33" s="86"/>
      <c r="LM33" s="86"/>
      <c r="LN33" s="86"/>
      <c r="LO33" s="86"/>
      <c r="LP33" s="86"/>
      <c r="LQ33" s="86"/>
      <c r="LR33" s="86"/>
      <c r="LS33" s="86"/>
      <c r="LT33" s="86"/>
      <c r="LU33" s="86"/>
      <c r="LV33" s="86"/>
      <c r="LW33" s="86"/>
      <c r="LX33" s="87"/>
      <c r="LY33" s="85">
        <f>データ!BR7</f>
        <v>82</v>
      </c>
      <c r="LZ33" s="86"/>
      <c r="MA33" s="86"/>
      <c r="MB33" s="86"/>
      <c r="MC33" s="86"/>
      <c r="MD33" s="86"/>
      <c r="ME33" s="86"/>
      <c r="MF33" s="86"/>
      <c r="MG33" s="86"/>
      <c r="MH33" s="86"/>
      <c r="MI33" s="86"/>
      <c r="MJ33" s="86"/>
      <c r="MK33" s="86"/>
      <c r="ML33" s="86"/>
      <c r="MM33" s="87"/>
      <c r="MN33" s="85">
        <f>データ!BS7</f>
        <v>80.7</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186</v>
      </c>
      <c r="NK54" s="119"/>
      <c r="NL54" s="119"/>
      <c r="NM54" s="119"/>
      <c r="NN54" s="119"/>
      <c r="NO54" s="119"/>
      <c r="NP54" s="119"/>
      <c r="NQ54" s="119"/>
      <c r="NR54" s="119"/>
      <c r="NS54" s="119"/>
      <c r="NT54" s="119"/>
      <c r="NU54" s="119"/>
      <c r="NV54" s="119"/>
      <c r="NW54" s="119"/>
      <c r="NX54" s="120"/>
    </row>
    <row r="55" spans="1:393" ht="13.5" customHeight="1">
      <c r="A55" s="2"/>
      <c r="B55" s="25"/>
      <c r="C55" s="5"/>
      <c r="D55" s="5"/>
      <c r="E55" s="5"/>
      <c r="F55" s="5"/>
      <c r="G55" s="102" t="s">
        <v>56</v>
      </c>
      <c r="H55" s="102"/>
      <c r="I55" s="102"/>
      <c r="J55" s="102"/>
      <c r="K55" s="102"/>
      <c r="L55" s="102"/>
      <c r="M55" s="102"/>
      <c r="N55" s="102"/>
      <c r="O55" s="102"/>
      <c r="P55" s="103">
        <f>データ!BZ7</f>
        <v>56286</v>
      </c>
      <c r="Q55" s="104"/>
      <c r="R55" s="104"/>
      <c r="S55" s="104"/>
      <c r="T55" s="104"/>
      <c r="U55" s="104"/>
      <c r="V55" s="104"/>
      <c r="W55" s="104"/>
      <c r="X55" s="104"/>
      <c r="Y55" s="104"/>
      <c r="Z55" s="104"/>
      <c r="AA55" s="104"/>
      <c r="AB55" s="104"/>
      <c r="AC55" s="104"/>
      <c r="AD55" s="105"/>
      <c r="AE55" s="103">
        <f>データ!CA7</f>
        <v>56911</v>
      </c>
      <c r="AF55" s="104"/>
      <c r="AG55" s="104"/>
      <c r="AH55" s="104"/>
      <c r="AI55" s="104"/>
      <c r="AJ55" s="104"/>
      <c r="AK55" s="104"/>
      <c r="AL55" s="104"/>
      <c r="AM55" s="104"/>
      <c r="AN55" s="104"/>
      <c r="AO55" s="104"/>
      <c r="AP55" s="104"/>
      <c r="AQ55" s="104"/>
      <c r="AR55" s="104"/>
      <c r="AS55" s="105"/>
      <c r="AT55" s="103">
        <f>データ!CB7</f>
        <v>57298</v>
      </c>
      <c r="AU55" s="104"/>
      <c r="AV55" s="104"/>
      <c r="AW55" s="104"/>
      <c r="AX55" s="104"/>
      <c r="AY55" s="104"/>
      <c r="AZ55" s="104"/>
      <c r="BA55" s="104"/>
      <c r="BB55" s="104"/>
      <c r="BC55" s="104"/>
      <c r="BD55" s="104"/>
      <c r="BE55" s="104"/>
      <c r="BF55" s="104"/>
      <c r="BG55" s="104"/>
      <c r="BH55" s="105"/>
      <c r="BI55" s="103">
        <f>データ!CC7</f>
        <v>61989</v>
      </c>
      <c r="BJ55" s="104"/>
      <c r="BK55" s="104"/>
      <c r="BL55" s="104"/>
      <c r="BM55" s="104"/>
      <c r="BN55" s="104"/>
      <c r="BO55" s="104"/>
      <c r="BP55" s="104"/>
      <c r="BQ55" s="104"/>
      <c r="BR55" s="104"/>
      <c r="BS55" s="104"/>
      <c r="BT55" s="104"/>
      <c r="BU55" s="104"/>
      <c r="BV55" s="104"/>
      <c r="BW55" s="105"/>
      <c r="BX55" s="103">
        <f>データ!CD7</f>
        <v>63794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17926</v>
      </c>
      <c r="DE55" s="104"/>
      <c r="DF55" s="104"/>
      <c r="DG55" s="104"/>
      <c r="DH55" s="104"/>
      <c r="DI55" s="104"/>
      <c r="DJ55" s="104"/>
      <c r="DK55" s="104"/>
      <c r="DL55" s="104"/>
      <c r="DM55" s="104"/>
      <c r="DN55" s="104"/>
      <c r="DO55" s="104"/>
      <c r="DP55" s="104"/>
      <c r="DQ55" s="104"/>
      <c r="DR55" s="105"/>
      <c r="DS55" s="103">
        <f>データ!CL7</f>
        <v>18520</v>
      </c>
      <c r="DT55" s="104"/>
      <c r="DU55" s="104"/>
      <c r="DV55" s="104"/>
      <c r="DW55" s="104"/>
      <c r="DX55" s="104"/>
      <c r="DY55" s="104"/>
      <c r="DZ55" s="104"/>
      <c r="EA55" s="104"/>
      <c r="EB55" s="104"/>
      <c r="EC55" s="104"/>
      <c r="ED55" s="104"/>
      <c r="EE55" s="104"/>
      <c r="EF55" s="104"/>
      <c r="EG55" s="105"/>
      <c r="EH55" s="103">
        <f>データ!CM7</f>
        <v>18678</v>
      </c>
      <c r="EI55" s="104"/>
      <c r="EJ55" s="104"/>
      <c r="EK55" s="104"/>
      <c r="EL55" s="104"/>
      <c r="EM55" s="104"/>
      <c r="EN55" s="104"/>
      <c r="EO55" s="104"/>
      <c r="EP55" s="104"/>
      <c r="EQ55" s="104"/>
      <c r="ER55" s="104"/>
      <c r="ES55" s="104"/>
      <c r="ET55" s="104"/>
      <c r="EU55" s="104"/>
      <c r="EV55" s="105"/>
      <c r="EW55" s="103">
        <f>データ!CN7</f>
        <v>19958</v>
      </c>
      <c r="EX55" s="104"/>
      <c r="EY55" s="104"/>
      <c r="EZ55" s="104"/>
      <c r="FA55" s="104"/>
      <c r="FB55" s="104"/>
      <c r="FC55" s="104"/>
      <c r="FD55" s="104"/>
      <c r="FE55" s="104"/>
      <c r="FF55" s="104"/>
      <c r="FG55" s="104"/>
      <c r="FH55" s="104"/>
      <c r="FI55" s="104"/>
      <c r="FJ55" s="104"/>
      <c r="FK55" s="105"/>
      <c r="FL55" s="103">
        <f>データ!CO7</f>
        <v>20744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45.9</v>
      </c>
      <c r="GS55" s="86"/>
      <c r="GT55" s="86"/>
      <c r="GU55" s="86"/>
      <c r="GV55" s="86"/>
      <c r="GW55" s="86"/>
      <c r="GX55" s="86"/>
      <c r="GY55" s="86"/>
      <c r="GZ55" s="86"/>
      <c r="HA55" s="86"/>
      <c r="HB55" s="86"/>
      <c r="HC55" s="86"/>
      <c r="HD55" s="86"/>
      <c r="HE55" s="86"/>
      <c r="HF55" s="87"/>
      <c r="HG55" s="85">
        <f>データ!CW7</f>
        <v>48.8</v>
      </c>
      <c r="HH55" s="86"/>
      <c r="HI55" s="86"/>
      <c r="HJ55" s="86"/>
      <c r="HK55" s="86"/>
      <c r="HL55" s="86"/>
      <c r="HM55" s="86"/>
      <c r="HN55" s="86"/>
      <c r="HO55" s="86"/>
      <c r="HP55" s="86"/>
      <c r="HQ55" s="86"/>
      <c r="HR55" s="86"/>
      <c r="HS55" s="86"/>
      <c r="HT55" s="86"/>
      <c r="HU55" s="87"/>
      <c r="HV55" s="85">
        <f>データ!CX7</f>
        <v>49.2</v>
      </c>
      <c r="HW55" s="86"/>
      <c r="HX55" s="86"/>
      <c r="HY55" s="86"/>
      <c r="HZ55" s="86"/>
      <c r="IA55" s="86"/>
      <c r="IB55" s="86"/>
      <c r="IC55" s="86"/>
      <c r="ID55" s="86"/>
      <c r="IE55" s="86"/>
      <c r="IF55" s="86"/>
      <c r="IG55" s="86"/>
      <c r="IH55" s="86"/>
      <c r="II55" s="86"/>
      <c r="IJ55" s="87"/>
      <c r="IK55" s="85">
        <f>データ!CY7</f>
        <v>47.8</v>
      </c>
      <c r="IL55" s="86"/>
      <c r="IM55" s="86"/>
      <c r="IN55" s="86"/>
      <c r="IO55" s="86"/>
      <c r="IP55" s="86"/>
      <c r="IQ55" s="86"/>
      <c r="IR55" s="86"/>
      <c r="IS55" s="86"/>
      <c r="IT55" s="86"/>
      <c r="IU55" s="86"/>
      <c r="IV55" s="86"/>
      <c r="IW55" s="86"/>
      <c r="IX55" s="86"/>
      <c r="IY55" s="87"/>
      <c r="IZ55" s="85">
        <f>データ!CZ7</f>
        <v>48.4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22.7</v>
      </c>
      <c r="KG55" s="86"/>
      <c r="KH55" s="86"/>
      <c r="KI55" s="86"/>
      <c r="KJ55" s="86"/>
      <c r="KK55" s="86"/>
      <c r="KL55" s="86"/>
      <c r="KM55" s="86"/>
      <c r="KN55" s="86"/>
      <c r="KO55" s="86"/>
      <c r="KP55" s="86"/>
      <c r="KQ55" s="86"/>
      <c r="KR55" s="86"/>
      <c r="KS55" s="86"/>
      <c r="KT55" s="87"/>
      <c r="KU55" s="85">
        <f>データ!DH7</f>
        <v>23.4</v>
      </c>
      <c r="KV55" s="86"/>
      <c r="KW55" s="86"/>
      <c r="KX55" s="86"/>
      <c r="KY55" s="86"/>
      <c r="KZ55" s="86"/>
      <c r="LA55" s="86"/>
      <c r="LB55" s="86"/>
      <c r="LC55" s="86"/>
      <c r="LD55" s="86"/>
      <c r="LE55" s="86"/>
      <c r="LF55" s="86"/>
      <c r="LG55" s="86"/>
      <c r="LH55" s="86"/>
      <c r="LI55" s="87"/>
      <c r="LJ55" s="85">
        <f>データ!DI7</f>
        <v>23.7</v>
      </c>
      <c r="LK55" s="86"/>
      <c r="LL55" s="86"/>
      <c r="LM55" s="86"/>
      <c r="LN55" s="86"/>
      <c r="LO55" s="86"/>
      <c r="LP55" s="86"/>
      <c r="LQ55" s="86"/>
      <c r="LR55" s="86"/>
      <c r="LS55" s="86"/>
      <c r="LT55" s="86"/>
      <c r="LU55" s="86"/>
      <c r="LV55" s="86"/>
      <c r="LW55" s="86"/>
      <c r="LX55" s="87"/>
      <c r="LY55" s="85">
        <f>データ!DJ7</f>
        <v>26</v>
      </c>
      <c r="LZ55" s="86"/>
      <c r="MA55" s="86"/>
      <c r="MB55" s="86"/>
      <c r="MC55" s="86"/>
      <c r="MD55" s="86"/>
      <c r="ME55" s="86"/>
      <c r="MF55" s="86"/>
      <c r="MG55" s="86"/>
      <c r="MH55" s="86"/>
      <c r="MI55" s="86"/>
      <c r="MJ55" s="86"/>
      <c r="MK55" s="86"/>
      <c r="ML55" s="86"/>
      <c r="MM55" s="87"/>
      <c r="MN55" s="85">
        <f>データ!DK7</f>
        <v>28</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29.5</v>
      </c>
      <c r="V79" s="80"/>
      <c r="W79" s="80"/>
      <c r="X79" s="80"/>
      <c r="Y79" s="80"/>
      <c r="Z79" s="80"/>
      <c r="AA79" s="80"/>
      <c r="AB79" s="80"/>
      <c r="AC79" s="80"/>
      <c r="AD79" s="80"/>
      <c r="AE79" s="80"/>
      <c r="AF79" s="80"/>
      <c r="AG79" s="80"/>
      <c r="AH79" s="80"/>
      <c r="AI79" s="80"/>
      <c r="AJ79" s="80"/>
      <c r="AK79" s="80"/>
      <c r="AL79" s="80"/>
      <c r="AM79" s="80"/>
      <c r="AN79" s="80">
        <f>データ!DS7</f>
        <v>34.6</v>
      </c>
      <c r="AO79" s="80"/>
      <c r="AP79" s="80"/>
      <c r="AQ79" s="80"/>
      <c r="AR79" s="80"/>
      <c r="AS79" s="80"/>
      <c r="AT79" s="80"/>
      <c r="AU79" s="80"/>
      <c r="AV79" s="80"/>
      <c r="AW79" s="80"/>
      <c r="AX79" s="80"/>
      <c r="AY79" s="80"/>
      <c r="AZ79" s="80"/>
      <c r="BA79" s="80"/>
      <c r="BB79" s="80"/>
      <c r="BC79" s="80"/>
      <c r="BD79" s="80"/>
      <c r="BE79" s="80"/>
      <c r="BF79" s="80"/>
      <c r="BG79" s="80">
        <f>データ!DT7</f>
        <v>34.9</v>
      </c>
      <c r="BH79" s="80"/>
      <c r="BI79" s="80"/>
      <c r="BJ79" s="80"/>
      <c r="BK79" s="80"/>
      <c r="BL79" s="80"/>
      <c r="BM79" s="80"/>
      <c r="BN79" s="80"/>
      <c r="BO79" s="80"/>
      <c r="BP79" s="80"/>
      <c r="BQ79" s="80"/>
      <c r="BR79" s="80"/>
      <c r="BS79" s="80"/>
      <c r="BT79" s="80"/>
      <c r="BU79" s="80"/>
      <c r="BV79" s="80"/>
      <c r="BW79" s="80"/>
      <c r="BX79" s="80"/>
      <c r="BY79" s="80"/>
      <c r="BZ79" s="80">
        <f>データ!DU7</f>
        <v>39.799999999999997</v>
      </c>
      <c r="CA79" s="80"/>
      <c r="CB79" s="80"/>
      <c r="CC79" s="80"/>
      <c r="CD79" s="80"/>
      <c r="CE79" s="80"/>
      <c r="CF79" s="80"/>
      <c r="CG79" s="80"/>
      <c r="CH79" s="80"/>
      <c r="CI79" s="80"/>
      <c r="CJ79" s="80"/>
      <c r="CK79" s="80"/>
      <c r="CL79" s="80"/>
      <c r="CM79" s="80"/>
      <c r="CN79" s="80"/>
      <c r="CO79" s="80"/>
      <c r="CP79" s="80"/>
      <c r="CQ79" s="80"/>
      <c r="CR79" s="80"/>
      <c r="CS79" s="80">
        <f>データ!DV7</f>
        <v>44.2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45.1</v>
      </c>
      <c r="EP79" s="80"/>
      <c r="EQ79" s="80"/>
      <c r="ER79" s="80"/>
      <c r="ES79" s="80"/>
      <c r="ET79" s="80"/>
      <c r="EU79" s="80"/>
      <c r="EV79" s="80"/>
      <c r="EW79" s="80"/>
      <c r="EX79" s="80"/>
      <c r="EY79" s="80"/>
      <c r="EZ79" s="80"/>
      <c r="FA79" s="80"/>
      <c r="FB79" s="80"/>
      <c r="FC79" s="80"/>
      <c r="FD79" s="80"/>
      <c r="FE79" s="80"/>
      <c r="FF79" s="80"/>
      <c r="FG79" s="80"/>
      <c r="FH79" s="80">
        <f>データ!ED7</f>
        <v>52.3</v>
      </c>
      <c r="FI79" s="80"/>
      <c r="FJ79" s="80"/>
      <c r="FK79" s="80"/>
      <c r="FL79" s="80"/>
      <c r="FM79" s="80"/>
      <c r="FN79" s="80"/>
      <c r="FO79" s="80"/>
      <c r="FP79" s="80"/>
      <c r="FQ79" s="80"/>
      <c r="FR79" s="80"/>
      <c r="FS79" s="80"/>
      <c r="FT79" s="80"/>
      <c r="FU79" s="80"/>
      <c r="FV79" s="80"/>
      <c r="FW79" s="80"/>
      <c r="FX79" s="80"/>
      <c r="FY79" s="80"/>
      <c r="FZ79" s="80"/>
      <c r="GA79" s="80">
        <f>データ!EE7</f>
        <v>46.5</v>
      </c>
      <c r="GB79" s="80"/>
      <c r="GC79" s="80"/>
      <c r="GD79" s="80"/>
      <c r="GE79" s="80"/>
      <c r="GF79" s="80"/>
      <c r="GG79" s="80"/>
      <c r="GH79" s="80"/>
      <c r="GI79" s="80"/>
      <c r="GJ79" s="80"/>
      <c r="GK79" s="80"/>
      <c r="GL79" s="80"/>
      <c r="GM79" s="80"/>
      <c r="GN79" s="80"/>
      <c r="GO79" s="80"/>
      <c r="GP79" s="80"/>
      <c r="GQ79" s="80"/>
      <c r="GR79" s="80"/>
      <c r="GS79" s="80"/>
      <c r="GT79" s="80">
        <f>データ!EF7</f>
        <v>52.5</v>
      </c>
      <c r="GU79" s="80"/>
      <c r="GV79" s="80"/>
      <c r="GW79" s="80"/>
      <c r="GX79" s="80"/>
      <c r="GY79" s="80"/>
      <c r="GZ79" s="80"/>
      <c r="HA79" s="80"/>
      <c r="HB79" s="80"/>
      <c r="HC79" s="80"/>
      <c r="HD79" s="80"/>
      <c r="HE79" s="80"/>
      <c r="HF79" s="80"/>
      <c r="HG79" s="80"/>
      <c r="HH79" s="80"/>
      <c r="HI79" s="80"/>
      <c r="HJ79" s="80"/>
      <c r="HK79" s="80"/>
      <c r="HL79" s="80"/>
      <c r="HM79" s="80">
        <f>データ!EG7</f>
        <v>57.5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81558686</v>
      </c>
      <c r="JK79" s="79"/>
      <c r="JL79" s="79"/>
      <c r="JM79" s="79"/>
      <c r="JN79" s="79"/>
      <c r="JO79" s="79"/>
      <c r="JP79" s="79"/>
      <c r="JQ79" s="79"/>
      <c r="JR79" s="79"/>
      <c r="JS79" s="79"/>
      <c r="JT79" s="79"/>
      <c r="JU79" s="79"/>
      <c r="JV79" s="79"/>
      <c r="JW79" s="79"/>
      <c r="JX79" s="79"/>
      <c r="JY79" s="79"/>
      <c r="JZ79" s="79"/>
      <c r="KA79" s="79"/>
      <c r="KB79" s="79"/>
      <c r="KC79" s="79">
        <f>データ!EO7</f>
        <v>81633534</v>
      </c>
      <c r="KD79" s="79"/>
      <c r="KE79" s="79"/>
      <c r="KF79" s="79"/>
      <c r="KG79" s="79"/>
      <c r="KH79" s="79"/>
      <c r="KI79" s="79"/>
      <c r="KJ79" s="79"/>
      <c r="KK79" s="79"/>
      <c r="KL79" s="79"/>
      <c r="KM79" s="79"/>
      <c r="KN79" s="79"/>
      <c r="KO79" s="79"/>
      <c r="KP79" s="79"/>
      <c r="KQ79" s="79"/>
      <c r="KR79" s="79"/>
      <c r="KS79" s="79"/>
      <c r="KT79" s="79"/>
      <c r="KU79" s="79"/>
      <c r="KV79" s="79">
        <f>データ!EP7</f>
        <v>82197926</v>
      </c>
      <c r="KW79" s="79"/>
      <c r="KX79" s="79"/>
      <c r="KY79" s="79"/>
      <c r="KZ79" s="79"/>
      <c r="LA79" s="79"/>
      <c r="LB79" s="79"/>
      <c r="LC79" s="79"/>
      <c r="LD79" s="79"/>
      <c r="LE79" s="79"/>
      <c r="LF79" s="79"/>
      <c r="LG79" s="79"/>
      <c r="LH79" s="79"/>
      <c r="LI79" s="79"/>
      <c r="LJ79" s="79"/>
      <c r="LK79" s="79"/>
      <c r="LL79" s="79"/>
      <c r="LM79" s="79"/>
      <c r="LN79" s="79"/>
      <c r="LO79" s="79">
        <f>データ!EQ7</f>
        <v>82504878</v>
      </c>
      <c r="LP79" s="79"/>
      <c r="LQ79" s="79"/>
      <c r="LR79" s="79"/>
      <c r="LS79" s="79"/>
      <c r="LT79" s="79"/>
      <c r="LU79" s="79"/>
      <c r="LV79" s="79"/>
      <c r="LW79" s="79"/>
      <c r="LX79" s="79"/>
      <c r="LY79" s="79"/>
      <c r="LZ79" s="79"/>
      <c r="MA79" s="79"/>
      <c r="MB79" s="79"/>
      <c r="MC79" s="79"/>
      <c r="MD79" s="79"/>
      <c r="ME79" s="79"/>
      <c r="MF79" s="79"/>
      <c r="MG79" s="79"/>
      <c r="MH79" s="79">
        <f>データ!ER7</f>
        <v>82880778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amB4+u0AZXSqhUDVBgGgR8JJwEe2LhVjDgVUcC8SItufE/H1kgAfwKv0pQGFMehUNPdJ4OHM0vYSQa0kt5kHQ==" saltValue="0nF8wPh+5EM2tRiQlJgGk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7" t="s">
        <v>107</v>
      </c>
      <c r="AT4" s="163"/>
      <c r="AU4" s="163"/>
      <c r="AV4" s="163"/>
      <c r="AW4" s="163"/>
      <c r="AX4" s="163"/>
      <c r="AY4" s="163"/>
      <c r="AZ4" s="163"/>
      <c r="BA4" s="163"/>
      <c r="BB4" s="163"/>
      <c r="BC4" s="163"/>
      <c r="BD4" s="167" t="s">
        <v>108</v>
      </c>
      <c r="BE4" s="163"/>
      <c r="BF4" s="163"/>
      <c r="BG4" s="163"/>
      <c r="BH4" s="163"/>
      <c r="BI4" s="163"/>
      <c r="BJ4" s="163"/>
      <c r="BK4" s="163"/>
      <c r="BL4" s="163"/>
      <c r="BM4" s="163"/>
      <c r="BN4" s="163"/>
      <c r="BO4" s="164" t="s">
        <v>109</v>
      </c>
      <c r="BP4" s="165"/>
      <c r="BQ4" s="165"/>
      <c r="BR4" s="165"/>
      <c r="BS4" s="165"/>
      <c r="BT4" s="165"/>
      <c r="BU4" s="165"/>
      <c r="BV4" s="165"/>
      <c r="BW4" s="165"/>
      <c r="BX4" s="165"/>
      <c r="BY4" s="166"/>
      <c r="BZ4" s="163" t="s">
        <v>110</v>
      </c>
      <c r="CA4" s="163"/>
      <c r="CB4" s="163"/>
      <c r="CC4" s="163"/>
      <c r="CD4" s="163"/>
      <c r="CE4" s="163"/>
      <c r="CF4" s="163"/>
      <c r="CG4" s="163"/>
      <c r="CH4" s="163"/>
      <c r="CI4" s="163"/>
      <c r="CJ4" s="163"/>
      <c r="CK4" s="167" t="s">
        <v>111</v>
      </c>
      <c r="CL4" s="163"/>
      <c r="CM4" s="163"/>
      <c r="CN4" s="163"/>
      <c r="CO4" s="163"/>
      <c r="CP4" s="163"/>
      <c r="CQ4" s="163"/>
      <c r="CR4" s="163"/>
      <c r="CS4" s="163"/>
      <c r="CT4" s="163"/>
      <c r="CU4" s="163"/>
      <c r="CV4" s="163" t="s">
        <v>112</v>
      </c>
      <c r="CW4" s="163"/>
      <c r="CX4" s="163"/>
      <c r="CY4" s="163"/>
      <c r="CZ4" s="163"/>
      <c r="DA4" s="163"/>
      <c r="DB4" s="163"/>
      <c r="DC4" s="163"/>
      <c r="DD4" s="163"/>
      <c r="DE4" s="163"/>
      <c r="DF4" s="163"/>
      <c r="DG4" s="163" t="s">
        <v>113</v>
      </c>
      <c r="DH4" s="163"/>
      <c r="DI4" s="163"/>
      <c r="DJ4" s="163"/>
      <c r="DK4" s="163"/>
      <c r="DL4" s="163"/>
      <c r="DM4" s="163"/>
      <c r="DN4" s="163"/>
      <c r="DO4" s="163"/>
      <c r="DP4" s="163"/>
      <c r="DQ4" s="163"/>
      <c r="DR4" s="164" t="s">
        <v>114</v>
      </c>
      <c r="DS4" s="165"/>
      <c r="DT4" s="165"/>
      <c r="DU4" s="165"/>
      <c r="DV4" s="165"/>
      <c r="DW4" s="165"/>
      <c r="DX4" s="165"/>
      <c r="DY4" s="165"/>
      <c r="DZ4" s="165"/>
      <c r="EA4" s="165"/>
      <c r="EB4" s="166"/>
      <c r="EC4" s="163" t="s">
        <v>115</v>
      </c>
      <c r="ED4" s="163"/>
      <c r="EE4" s="163"/>
      <c r="EF4" s="163"/>
      <c r="EG4" s="163"/>
      <c r="EH4" s="163"/>
      <c r="EI4" s="163"/>
      <c r="EJ4" s="163"/>
      <c r="EK4" s="163"/>
      <c r="EL4" s="163"/>
      <c r="EM4" s="163"/>
      <c r="EN4" s="163" t="s">
        <v>116</v>
      </c>
      <c r="EO4" s="163"/>
      <c r="EP4" s="163"/>
      <c r="EQ4" s="163"/>
      <c r="ER4" s="163"/>
      <c r="ES4" s="163"/>
      <c r="ET4" s="163"/>
      <c r="EU4" s="163"/>
      <c r="EV4" s="163"/>
      <c r="EW4" s="163"/>
      <c r="EX4" s="16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144</v>
      </c>
      <c r="AX5" s="62" t="s">
        <v>145</v>
      </c>
      <c r="AY5" s="62" t="s">
        <v>146</v>
      </c>
      <c r="AZ5" s="62" t="s">
        <v>147</v>
      </c>
      <c r="BA5" s="62" t="s">
        <v>148</v>
      </c>
      <c r="BB5" s="62" t="s">
        <v>149</v>
      </c>
      <c r="BC5" s="62" t="s">
        <v>150</v>
      </c>
      <c r="BD5" s="62" t="s">
        <v>140</v>
      </c>
      <c r="BE5" s="62" t="s">
        <v>141</v>
      </c>
      <c r="BF5" s="62" t="s">
        <v>152</v>
      </c>
      <c r="BG5" s="62" t="s">
        <v>154</v>
      </c>
      <c r="BH5" s="62" t="s">
        <v>155</v>
      </c>
      <c r="BI5" s="62" t="s">
        <v>145</v>
      </c>
      <c r="BJ5" s="62" t="s">
        <v>146</v>
      </c>
      <c r="BK5" s="62" t="s">
        <v>147</v>
      </c>
      <c r="BL5" s="62" t="s">
        <v>148</v>
      </c>
      <c r="BM5" s="62" t="s">
        <v>149</v>
      </c>
      <c r="BN5" s="62" t="s">
        <v>150</v>
      </c>
      <c r="BO5" s="62" t="s">
        <v>140</v>
      </c>
      <c r="BP5" s="62" t="s">
        <v>141</v>
      </c>
      <c r="BQ5" s="62" t="s">
        <v>152</v>
      </c>
      <c r="BR5" s="62" t="s">
        <v>143</v>
      </c>
      <c r="BS5" s="62" t="s">
        <v>144</v>
      </c>
      <c r="BT5" s="62" t="s">
        <v>145</v>
      </c>
      <c r="BU5" s="62" t="s">
        <v>146</v>
      </c>
      <c r="BV5" s="62" t="s">
        <v>147</v>
      </c>
      <c r="BW5" s="62" t="s">
        <v>148</v>
      </c>
      <c r="BX5" s="62" t="s">
        <v>149</v>
      </c>
      <c r="BY5" s="62" t="s">
        <v>150</v>
      </c>
      <c r="BZ5" s="62" t="s">
        <v>156</v>
      </c>
      <c r="CA5" s="62" t="s">
        <v>141</v>
      </c>
      <c r="CB5" s="62" t="s">
        <v>142</v>
      </c>
      <c r="CC5" s="62" t="s">
        <v>143</v>
      </c>
      <c r="CD5" s="62" t="s">
        <v>157</v>
      </c>
      <c r="CE5" s="62" t="s">
        <v>145</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158</v>
      </c>
      <c r="CX5" s="62" t="s">
        <v>142</v>
      </c>
      <c r="CY5" s="62" t="s">
        <v>153</v>
      </c>
      <c r="CZ5" s="62" t="s">
        <v>155</v>
      </c>
      <c r="DA5" s="62" t="s">
        <v>145</v>
      </c>
      <c r="DB5" s="62" t="s">
        <v>146</v>
      </c>
      <c r="DC5" s="62" t="s">
        <v>147</v>
      </c>
      <c r="DD5" s="62" t="s">
        <v>148</v>
      </c>
      <c r="DE5" s="62" t="s">
        <v>149</v>
      </c>
      <c r="DF5" s="62" t="s">
        <v>150</v>
      </c>
      <c r="DG5" s="62" t="s">
        <v>151</v>
      </c>
      <c r="DH5" s="62" t="s">
        <v>159</v>
      </c>
      <c r="DI5" s="62" t="s">
        <v>142</v>
      </c>
      <c r="DJ5" s="62" t="s">
        <v>143</v>
      </c>
      <c r="DK5" s="62" t="s">
        <v>157</v>
      </c>
      <c r="DL5" s="62" t="s">
        <v>145</v>
      </c>
      <c r="DM5" s="62" t="s">
        <v>146</v>
      </c>
      <c r="DN5" s="62" t="s">
        <v>147</v>
      </c>
      <c r="DO5" s="62" t="s">
        <v>148</v>
      </c>
      <c r="DP5" s="62" t="s">
        <v>149</v>
      </c>
      <c r="DQ5" s="62" t="s">
        <v>150</v>
      </c>
      <c r="DR5" s="62" t="s">
        <v>156</v>
      </c>
      <c r="DS5" s="62" t="s">
        <v>141</v>
      </c>
      <c r="DT5" s="62" t="s">
        <v>160</v>
      </c>
      <c r="DU5" s="62" t="s">
        <v>143</v>
      </c>
      <c r="DV5" s="62" t="s">
        <v>155</v>
      </c>
      <c r="DW5" s="62" t="s">
        <v>145</v>
      </c>
      <c r="DX5" s="62" t="s">
        <v>146</v>
      </c>
      <c r="DY5" s="62" t="s">
        <v>147</v>
      </c>
      <c r="DZ5" s="62" t="s">
        <v>148</v>
      </c>
      <c r="EA5" s="62" t="s">
        <v>149</v>
      </c>
      <c r="EB5" s="62" t="s">
        <v>150</v>
      </c>
      <c r="EC5" s="62" t="s">
        <v>156</v>
      </c>
      <c r="ED5" s="62" t="s">
        <v>141</v>
      </c>
      <c r="EE5" s="62" t="s">
        <v>152</v>
      </c>
      <c r="EF5" s="62" t="s">
        <v>143</v>
      </c>
      <c r="EG5" s="62" t="s">
        <v>157</v>
      </c>
      <c r="EH5" s="62" t="s">
        <v>145</v>
      </c>
      <c r="EI5" s="62" t="s">
        <v>146</v>
      </c>
      <c r="EJ5" s="62" t="s">
        <v>147</v>
      </c>
      <c r="EK5" s="62" t="s">
        <v>148</v>
      </c>
      <c r="EL5" s="62" t="s">
        <v>149</v>
      </c>
      <c r="EM5" s="62" t="s">
        <v>161</v>
      </c>
      <c r="EN5" s="62" t="s">
        <v>151</v>
      </c>
      <c r="EO5" s="62" t="s">
        <v>158</v>
      </c>
      <c r="EP5" s="62" t="s">
        <v>142</v>
      </c>
      <c r="EQ5" s="62" t="s">
        <v>143</v>
      </c>
      <c r="ER5" s="62" t="s">
        <v>157</v>
      </c>
      <c r="ES5" s="62" t="s">
        <v>145</v>
      </c>
      <c r="ET5" s="62" t="s">
        <v>146</v>
      </c>
      <c r="EU5" s="62" t="s">
        <v>147</v>
      </c>
      <c r="EV5" s="62" t="s">
        <v>148</v>
      </c>
      <c r="EW5" s="62" t="s">
        <v>149</v>
      </c>
      <c r="EX5" s="62" t="s">
        <v>150</v>
      </c>
    </row>
    <row r="6" spans="1:154" s="67" customFormat="1">
      <c r="A6" s="48" t="s">
        <v>162</v>
      </c>
      <c r="B6" s="63">
        <f>B8</f>
        <v>2019</v>
      </c>
      <c r="C6" s="63">
        <f t="shared" ref="C6:M6" si="2">C8</f>
        <v>231002</v>
      </c>
      <c r="D6" s="63">
        <f t="shared" si="2"/>
        <v>46</v>
      </c>
      <c r="E6" s="63">
        <f t="shared" si="2"/>
        <v>6</v>
      </c>
      <c r="F6" s="63">
        <f t="shared" si="2"/>
        <v>0</v>
      </c>
      <c r="G6" s="63">
        <f t="shared" si="2"/>
        <v>4</v>
      </c>
      <c r="H6" s="168" t="str">
        <f>IF(H8&lt;&gt;I8,H8,"")&amp;IF(I8&lt;&gt;J8,I8,"")&amp;"　"&amp;J8</f>
        <v>愛知県名古屋市　西部医療センター</v>
      </c>
      <c r="I6" s="169"/>
      <c r="J6" s="170"/>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33</v>
      </c>
      <c r="R6" s="63" t="str">
        <f t="shared" si="3"/>
        <v>対象</v>
      </c>
      <c r="S6" s="63" t="str">
        <f t="shared" si="3"/>
        <v>透 I 未 訓 ガ</v>
      </c>
      <c r="T6" s="63" t="str">
        <f t="shared" si="3"/>
        <v>救 臨 が 災 地 輪</v>
      </c>
      <c r="U6" s="64">
        <f>U8</f>
        <v>2301639</v>
      </c>
      <c r="V6" s="64">
        <f>V8</f>
        <v>42591</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104.4</v>
      </c>
      <c r="AI6" s="65">
        <f t="shared" ref="AI6:AQ6" si="4">IF(AI8="-",NA(),AI8)</f>
        <v>101.8</v>
      </c>
      <c r="AJ6" s="65">
        <f t="shared" si="4"/>
        <v>103</v>
      </c>
      <c r="AK6" s="65">
        <f t="shared" si="4"/>
        <v>101.1</v>
      </c>
      <c r="AL6" s="65">
        <f t="shared" si="4"/>
        <v>100</v>
      </c>
      <c r="AM6" s="65">
        <f t="shared" si="4"/>
        <v>100.3</v>
      </c>
      <c r="AN6" s="65">
        <f t="shared" si="4"/>
        <v>99.8</v>
      </c>
      <c r="AO6" s="65">
        <f t="shared" si="4"/>
        <v>100.1</v>
      </c>
      <c r="AP6" s="65">
        <f t="shared" si="4"/>
        <v>100</v>
      </c>
      <c r="AQ6" s="65">
        <f t="shared" si="4"/>
        <v>99.2</v>
      </c>
      <c r="AR6" s="65" t="str">
        <f>IF(AR8="-","【-】","【"&amp;SUBSTITUTE(TEXT(AR8,"#,##0.0"),"-","△")&amp;"】")</f>
        <v>【98.2】</v>
      </c>
      <c r="AS6" s="65">
        <f>IF(AS8="-",NA(),AS8)</f>
        <v>93.6</v>
      </c>
      <c r="AT6" s="65">
        <f t="shared" ref="AT6:BB6" si="5">IF(AT8="-",NA(),AT8)</f>
        <v>92.4</v>
      </c>
      <c r="AU6" s="65">
        <f t="shared" si="5"/>
        <v>92.7</v>
      </c>
      <c r="AV6" s="65">
        <f t="shared" si="5"/>
        <v>92</v>
      </c>
      <c r="AW6" s="65">
        <f t="shared" si="5"/>
        <v>90.7</v>
      </c>
      <c r="AX6" s="65">
        <f t="shared" si="5"/>
        <v>94.4</v>
      </c>
      <c r="AY6" s="65">
        <f t="shared" si="5"/>
        <v>93.6</v>
      </c>
      <c r="AZ6" s="65">
        <f t="shared" si="5"/>
        <v>94</v>
      </c>
      <c r="BA6" s="65">
        <f t="shared" si="5"/>
        <v>94.1</v>
      </c>
      <c r="BB6" s="65">
        <f t="shared" si="5"/>
        <v>93.7</v>
      </c>
      <c r="BC6" s="65" t="str">
        <f>IF(BC8="-","【-】","【"&amp;SUBSTITUTE(TEXT(BC8,"#,##0.0"),"-","△")&amp;"】")</f>
        <v>【89.5】</v>
      </c>
      <c r="BD6" s="65">
        <f>IF(BD8="-",NA(),BD8)</f>
        <v>18.399999999999999</v>
      </c>
      <c r="BE6" s="65">
        <f t="shared" ref="BE6:BM6" si="6">IF(BE8="-",NA(),BE8)</f>
        <v>16</v>
      </c>
      <c r="BF6" s="65">
        <f t="shared" si="6"/>
        <v>12.6</v>
      </c>
      <c r="BG6" s="65">
        <f t="shared" si="6"/>
        <v>10.5</v>
      </c>
      <c r="BH6" s="65">
        <f t="shared" si="6"/>
        <v>10.199999999999999</v>
      </c>
      <c r="BI6" s="65">
        <f t="shared" si="6"/>
        <v>36.799999999999997</v>
      </c>
      <c r="BJ6" s="65">
        <f t="shared" si="6"/>
        <v>33.9</v>
      </c>
      <c r="BK6" s="65">
        <f t="shared" si="6"/>
        <v>34.9</v>
      </c>
      <c r="BL6" s="65">
        <f t="shared" si="6"/>
        <v>32.6</v>
      </c>
      <c r="BM6" s="65">
        <f t="shared" si="6"/>
        <v>27</v>
      </c>
      <c r="BN6" s="65" t="str">
        <f>IF(BN8="-","【-】","【"&amp;SUBSTITUTE(TEXT(BN8,"#,##0.0"),"-","△")&amp;"】")</f>
        <v>【59.6】</v>
      </c>
      <c r="BO6" s="65">
        <f>IF(BO8="-",NA(),BO8)</f>
        <v>85.5</v>
      </c>
      <c r="BP6" s="65">
        <f t="shared" ref="BP6:BX6" si="7">IF(BP8="-",NA(),BP8)</f>
        <v>85.4</v>
      </c>
      <c r="BQ6" s="65">
        <f t="shared" si="7"/>
        <v>84</v>
      </c>
      <c r="BR6" s="65">
        <f t="shared" si="7"/>
        <v>82</v>
      </c>
      <c r="BS6" s="65">
        <f t="shared" si="7"/>
        <v>80.7</v>
      </c>
      <c r="BT6" s="65">
        <f t="shared" si="7"/>
        <v>80.7</v>
      </c>
      <c r="BU6" s="65">
        <f t="shared" si="7"/>
        <v>79.5</v>
      </c>
      <c r="BV6" s="65">
        <f t="shared" si="7"/>
        <v>79.900000000000006</v>
      </c>
      <c r="BW6" s="65">
        <f t="shared" si="7"/>
        <v>80.2</v>
      </c>
      <c r="BX6" s="65">
        <f t="shared" si="7"/>
        <v>79.8</v>
      </c>
      <c r="BY6" s="65" t="str">
        <f>IF(BY8="-","【-】","【"&amp;SUBSTITUTE(TEXT(BY8,"#,##0.0"),"-","△")&amp;"】")</f>
        <v>【74.7】</v>
      </c>
      <c r="BZ6" s="66">
        <f>IF(BZ8="-",NA(),BZ8)</f>
        <v>56286</v>
      </c>
      <c r="CA6" s="66">
        <f t="shared" ref="CA6:CI6" si="8">IF(CA8="-",NA(),CA8)</f>
        <v>56911</v>
      </c>
      <c r="CB6" s="66">
        <f t="shared" si="8"/>
        <v>57298</v>
      </c>
      <c r="CC6" s="66">
        <f t="shared" si="8"/>
        <v>61989</v>
      </c>
      <c r="CD6" s="66">
        <f t="shared" si="8"/>
        <v>63794</v>
      </c>
      <c r="CE6" s="66">
        <f t="shared" si="8"/>
        <v>62913</v>
      </c>
      <c r="CF6" s="66">
        <f t="shared" si="8"/>
        <v>64765</v>
      </c>
      <c r="CG6" s="66">
        <f t="shared" si="8"/>
        <v>66228</v>
      </c>
      <c r="CH6" s="66">
        <f t="shared" si="8"/>
        <v>68751</v>
      </c>
      <c r="CI6" s="66">
        <f t="shared" si="8"/>
        <v>70630</v>
      </c>
      <c r="CJ6" s="65" t="str">
        <f>IF(CJ8="-","【-】","【"&amp;SUBSTITUTE(TEXT(CJ8,"#,##0"),"-","△")&amp;"】")</f>
        <v>【53,621】</v>
      </c>
      <c r="CK6" s="66">
        <f>IF(CK8="-",NA(),CK8)</f>
        <v>17926</v>
      </c>
      <c r="CL6" s="66">
        <f t="shared" ref="CL6:CT6" si="9">IF(CL8="-",NA(),CL8)</f>
        <v>18520</v>
      </c>
      <c r="CM6" s="66">
        <f t="shared" si="9"/>
        <v>18678</v>
      </c>
      <c r="CN6" s="66">
        <f t="shared" si="9"/>
        <v>19958</v>
      </c>
      <c r="CO6" s="66">
        <f t="shared" si="9"/>
        <v>20744</v>
      </c>
      <c r="CP6" s="66">
        <f t="shared" si="9"/>
        <v>16993</v>
      </c>
      <c r="CQ6" s="66">
        <f t="shared" si="9"/>
        <v>17680</v>
      </c>
      <c r="CR6" s="66">
        <f t="shared" si="9"/>
        <v>18393</v>
      </c>
      <c r="CS6" s="66">
        <f t="shared" si="9"/>
        <v>19207</v>
      </c>
      <c r="CT6" s="66">
        <f t="shared" si="9"/>
        <v>20687</v>
      </c>
      <c r="CU6" s="65" t="str">
        <f>IF(CU8="-","【-】","【"&amp;SUBSTITUTE(TEXT(CU8,"#,##0"),"-","△")&amp;"】")</f>
        <v>【15,586】</v>
      </c>
      <c r="CV6" s="65">
        <f>IF(CV8="-",NA(),CV8)</f>
        <v>45.9</v>
      </c>
      <c r="CW6" s="65">
        <f t="shared" ref="CW6:DE6" si="10">IF(CW8="-",NA(),CW8)</f>
        <v>48.8</v>
      </c>
      <c r="CX6" s="65">
        <f t="shared" si="10"/>
        <v>49.2</v>
      </c>
      <c r="CY6" s="65">
        <f t="shared" si="10"/>
        <v>47.8</v>
      </c>
      <c r="CZ6" s="65">
        <f t="shared" si="10"/>
        <v>48.4</v>
      </c>
      <c r="DA6" s="65">
        <f t="shared" si="10"/>
        <v>48.5</v>
      </c>
      <c r="DB6" s="65">
        <f t="shared" si="10"/>
        <v>49.2</v>
      </c>
      <c r="DC6" s="65">
        <f t="shared" si="10"/>
        <v>48.7</v>
      </c>
      <c r="DD6" s="65">
        <f t="shared" si="10"/>
        <v>48.3</v>
      </c>
      <c r="DE6" s="65">
        <f t="shared" si="10"/>
        <v>47.7</v>
      </c>
      <c r="DF6" s="65" t="str">
        <f>IF(DF8="-","【-】","【"&amp;SUBSTITUTE(TEXT(DF8,"#,##0.0"),"-","△")&amp;"】")</f>
        <v>【54.6】</v>
      </c>
      <c r="DG6" s="65">
        <f>IF(DG8="-",NA(),DG8)</f>
        <v>22.7</v>
      </c>
      <c r="DH6" s="65">
        <f t="shared" ref="DH6:DP6" si="11">IF(DH8="-",NA(),DH8)</f>
        <v>23.4</v>
      </c>
      <c r="DI6" s="65">
        <f t="shared" si="11"/>
        <v>23.7</v>
      </c>
      <c r="DJ6" s="65">
        <f t="shared" si="11"/>
        <v>26</v>
      </c>
      <c r="DK6" s="65">
        <f t="shared" si="11"/>
        <v>28</v>
      </c>
      <c r="DL6" s="65">
        <f t="shared" si="11"/>
        <v>27.5</v>
      </c>
      <c r="DM6" s="65">
        <f t="shared" si="11"/>
        <v>27.4</v>
      </c>
      <c r="DN6" s="65">
        <f t="shared" si="11"/>
        <v>27.8</v>
      </c>
      <c r="DO6" s="65">
        <f t="shared" si="11"/>
        <v>28.1</v>
      </c>
      <c r="DP6" s="65">
        <f t="shared" si="11"/>
        <v>29.2</v>
      </c>
      <c r="DQ6" s="65" t="str">
        <f>IF(DQ8="-","【-】","【"&amp;SUBSTITUTE(TEXT(DQ8,"#,##0.0"),"-","△")&amp;"】")</f>
        <v>【25.0】</v>
      </c>
      <c r="DR6" s="65">
        <f>IF(DR8="-",NA(),DR8)</f>
        <v>29.5</v>
      </c>
      <c r="DS6" s="65">
        <f t="shared" ref="DS6:EA6" si="12">IF(DS8="-",NA(),DS8)</f>
        <v>34.6</v>
      </c>
      <c r="DT6" s="65">
        <f t="shared" si="12"/>
        <v>34.9</v>
      </c>
      <c r="DU6" s="65">
        <f t="shared" si="12"/>
        <v>39.799999999999997</v>
      </c>
      <c r="DV6" s="65">
        <f t="shared" si="12"/>
        <v>44.2</v>
      </c>
      <c r="DW6" s="65">
        <f t="shared" si="12"/>
        <v>51.3</v>
      </c>
      <c r="DX6" s="65">
        <f t="shared" si="12"/>
        <v>51.2</v>
      </c>
      <c r="DY6" s="65">
        <f t="shared" si="12"/>
        <v>52</v>
      </c>
      <c r="DZ6" s="65">
        <f t="shared" si="12"/>
        <v>52.5</v>
      </c>
      <c r="EA6" s="65">
        <f t="shared" si="12"/>
        <v>52.5</v>
      </c>
      <c r="EB6" s="65" t="str">
        <f>IF(EB8="-","【-】","【"&amp;SUBSTITUTE(TEXT(EB8,"#,##0.0"),"-","△")&amp;"】")</f>
        <v>【53.5】</v>
      </c>
      <c r="EC6" s="65">
        <f>IF(EC8="-",NA(),EC8)</f>
        <v>45.1</v>
      </c>
      <c r="ED6" s="65">
        <f t="shared" ref="ED6:EL6" si="13">IF(ED8="-",NA(),ED8)</f>
        <v>52.3</v>
      </c>
      <c r="EE6" s="65">
        <f t="shared" si="13"/>
        <v>46.5</v>
      </c>
      <c r="EF6" s="65">
        <f t="shared" si="13"/>
        <v>52.5</v>
      </c>
      <c r="EG6" s="65">
        <f t="shared" si="13"/>
        <v>57.5</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81558686</v>
      </c>
      <c r="EO6" s="66">
        <f t="shared" ref="EO6:EW6" si="14">IF(EO8="-",NA(),EO8)</f>
        <v>81633534</v>
      </c>
      <c r="EP6" s="66">
        <f t="shared" si="14"/>
        <v>82197926</v>
      </c>
      <c r="EQ6" s="66">
        <f t="shared" si="14"/>
        <v>82504878</v>
      </c>
      <c r="ER6" s="66">
        <f t="shared" si="14"/>
        <v>82880778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163</v>
      </c>
      <c r="B7" s="63">
        <f t="shared" ref="B7:AG7" si="15">B8</f>
        <v>2019</v>
      </c>
      <c r="C7" s="63">
        <f t="shared" si="15"/>
        <v>231002</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33</v>
      </c>
      <c r="R7" s="63" t="str">
        <f t="shared" si="15"/>
        <v>対象</v>
      </c>
      <c r="S7" s="63" t="str">
        <f t="shared" si="15"/>
        <v>透 I 未 訓 ガ</v>
      </c>
      <c r="T7" s="63" t="str">
        <f t="shared" si="15"/>
        <v>救 臨 が 災 地 輪</v>
      </c>
      <c r="U7" s="64">
        <f>U8</f>
        <v>2301639</v>
      </c>
      <c r="V7" s="64">
        <f>V8</f>
        <v>42591</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104.4</v>
      </c>
      <c r="AI7" s="65">
        <f t="shared" ref="AI7:AQ7" si="16">AI8</f>
        <v>101.8</v>
      </c>
      <c r="AJ7" s="65">
        <f t="shared" si="16"/>
        <v>103</v>
      </c>
      <c r="AK7" s="65">
        <f t="shared" si="16"/>
        <v>101.1</v>
      </c>
      <c r="AL7" s="65">
        <f t="shared" si="16"/>
        <v>100</v>
      </c>
      <c r="AM7" s="65">
        <f t="shared" si="16"/>
        <v>100.3</v>
      </c>
      <c r="AN7" s="65">
        <f t="shared" si="16"/>
        <v>99.8</v>
      </c>
      <c r="AO7" s="65">
        <f t="shared" si="16"/>
        <v>100.1</v>
      </c>
      <c r="AP7" s="65">
        <f t="shared" si="16"/>
        <v>100</v>
      </c>
      <c r="AQ7" s="65">
        <f t="shared" si="16"/>
        <v>99.2</v>
      </c>
      <c r="AR7" s="65"/>
      <c r="AS7" s="65">
        <f>AS8</f>
        <v>93.6</v>
      </c>
      <c r="AT7" s="65">
        <f t="shared" ref="AT7:BB7" si="17">AT8</f>
        <v>92.4</v>
      </c>
      <c r="AU7" s="65">
        <f t="shared" si="17"/>
        <v>92.7</v>
      </c>
      <c r="AV7" s="65">
        <f t="shared" si="17"/>
        <v>92</v>
      </c>
      <c r="AW7" s="65">
        <f t="shared" si="17"/>
        <v>90.7</v>
      </c>
      <c r="AX7" s="65">
        <f t="shared" si="17"/>
        <v>94.4</v>
      </c>
      <c r="AY7" s="65">
        <f t="shared" si="17"/>
        <v>93.6</v>
      </c>
      <c r="AZ7" s="65">
        <f t="shared" si="17"/>
        <v>94</v>
      </c>
      <c r="BA7" s="65">
        <f t="shared" si="17"/>
        <v>94.1</v>
      </c>
      <c r="BB7" s="65">
        <f t="shared" si="17"/>
        <v>93.7</v>
      </c>
      <c r="BC7" s="65"/>
      <c r="BD7" s="65">
        <f>BD8</f>
        <v>18.399999999999999</v>
      </c>
      <c r="BE7" s="65">
        <f t="shared" ref="BE7:BM7" si="18">BE8</f>
        <v>16</v>
      </c>
      <c r="BF7" s="65">
        <f t="shared" si="18"/>
        <v>12.6</v>
      </c>
      <c r="BG7" s="65">
        <f t="shared" si="18"/>
        <v>10.5</v>
      </c>
      <c r="BH7" s="65">
        <f t="shared" si="18"/>
        <v>10.199999999999999</v>
      </c>
      <c r="BI7" s="65">
        <f t="shared" si="18"/>
        <v>36.799999999999997</v>
      </c>
      <c r="BJ7" s="65">
        <f t="shared" si="18"/>
        <v>33.9</v>
      </c>
      <c r="BK7" s="65">
        <f t="shared" si="18"/>
        <v>34.9</v>
      </c>
      <c r="BL7" s="65">
        <f t="shared" si="18"/>
        <v>32.6</v>
      </c>
      <c r="BM7" s="65">
        <f t="shared" si="18"/>
        <v>27</v>
      </c>
      <c r="BN7" s="65"/>
      <c r="BO7" s="65">
        <f>BO8</f>
        <v>85.5</v>
      </c>
      <c r="BP7" s="65">
        <f t="shared" ref="BP7:BX7" si="19">BP8</f>
        <v>85.4</v>
      </c>
      <c r="BQ7" s="65">
        <f t="shared" si="19"/>
        <v>84</v>
      </c>
      <c r="BR7" s="65">
        <f t="shared" si="19"/>
        <v>82</v>
      </c>
      <c r="BS7" s="65">
        <f t="shared" si="19"/>
        <v>80.7</v>
      </c>
      <c r="BT7" s="65">
        <f t="shared" si="19"/>
        <v>80.7</v>
      </c>
      <c r="BU7" s="65">
        <f t="shared" si="19"/>
        <v>79.5</v>
      </c>
      <c r="BV7" s="65">
        <f t="shared" si="19"/>
        <v>79.900000000000006</v>
      </c>
      <c r="BW7" s="65">
        <f t="shared" si="19"/>
        <v>80.2</v>
      </c>
      <c r="BX7" s="65">
        <f t="shared" si="19"/>
        <v>79.8</v>
      </c>
      <c r="BY7" s="65"/>
      <c r="BZ7" s="66">
        <f>BZ8</f>
        <v>56286</v>
      </c>
      <c r="CA7" s="66">
        <f t="shared" ref="CA7:CI7" si="20">CA8</f>
        <v>56911</v>
      </c>
      <c r="CB7" s="66">
        <f t="shared" si="20"/>
        <v>57298</v>
      </c>
      <c r="CC7" s="66">
        <f t="shared" si="20"/>
        <v>61989</v>
      </c>
      <c r="CD7" s="66">
        <f t="shared" si="20"/>
        <v>63794</v>
      </c>
      <c r="CE7" s="66">
        <f t="shared" si="20"/>
        <v>62913</v>
      </c>
      <c r="CF7" s="66">
        <f t="shared" si="20"/>
        <v>64765</v>
      </c>
      <c r="CG7" s="66">
        <f t="shared" si="20"/>
        <v>66228</v>
      </c>
      <c r="CH7" s="66">
        <f t="shared" si="20"/>
        <v>68751</v>
      </c>
      <c r="CI7" s="66">
        <f t="shared" si="20"/>
        <v>70630</v>
      </c>
      <c r="CJ7" s="65"/>
      <c r="CK7" s="66">
        <f>CK8</f>
        <v>17926</v>
      </c>
      <c r="CL7" s="66">
        <f t="shared" ref="CL7:CT7" si="21">CL8</f>
        <v>18520</v>
      </c>
      <c r="CM7" s="66">
        <f t="shared" si="21"/>
        <v>18678</v>
      </c>
      <c r="CN7" s="66">
        <f t="shared" si="21"/>
        <v>19958</v>
      </c>
      <c r="CO7" s="66">
        <f t="shared" si="21"/>
        <v>20744</v>
      </c>
      <c r="CP7" s="66">
        <f t="shared" si="21"/>
        <v>16993</v>
      </c>
      <c r="CQ7" s="66">
        <f t="shared" si="21"/>
        <v>17680</v>
      </c>
      <c r="CR7" s="66">
        <f t="shared" si="21"/>
        <v>18393</v>
      </c>
      <c r="CS7" s="66">
        <f t="shared" si="21"/>
        <v>19207</v>
      </c>
      <c r="CT7" s="66">
        <f t="shared" si="21"/>
        <v>20687</v>
      </c>
      <c r="CU7" s="65"/>
      <c r="CV7" s="65">
        <f>CV8</f>
        <v>45.9</v>
      </c>
      <c r="CW7" s="65">
        <f t="shared" ref="CW7:DE7" si="22">CW8</f>
        <v>48.8</v>
      </c>
      <c r="CX7" s="65">
        <f t="shared" si="22"/>
        <v>49.2</v>
      </c>
      <c r="CY7" s="65">
        <f t="shared" si="22"/>
        <v>47.8</v>
      </c>
      <c r="CZ7" s="65">
        <f t="shared" si="22"/>
        <v>48.4</v>
      </c>
      <c r="DA7" s="65">
        <f t="shared" si="22"/>
        <v>48.5</v>
      </c>
      <c r="DB7" s="65">
        <f t="shared" si="22"/>
        <v>49.2</v>
      </c>
      <c r="DC7" s="65">
        <f t="shared" si="22"/>
        <v>48.7</v>
      </c>
      <c r="DD7" s="65">
        <f t="shared" si="22"/>
        <v>48.3</v>
      </c>
      <c r="DE7" s="65">
        <f t="shared" si="22"/>
        <v>47.7</v>
      </c>
      <c r="DF7" s="65"/>
      <c r="DG7" s="65">
        <f>DG8</f>
        <v>22.7</v>
      </c>
      <c r="DH7" s="65">
        <f t="shared" ref="DH7:DP7" si="23">DH8</f>
        <v>23.4</v>
      </c>
      <c r="DI7" s="65">
        <f t="shared" si="23"/>
        <v>23.7</v>
      </c>
      <c r="DJ7" s="65">
        <f t="shared" si="23"/>
        <v>26</v>
      </c>
      <c r="DK7" s="65">
        <f t="shared" si="23"/>
        <v>28</v>
      </c>
      <c r="DL7" s="65">
        <f t="shared" si="23"/>
        <v>27.5</v>
      </c>
      <c r="DM7" s="65">
        <f t="shared" si="23"/>
        <v>27.4</v>
      </c>
      <c r="DN7" s="65">
        <f t="shared" si="23"/>
        <v>27.8</v>
      </c>
      <c r="DO7" s="65">
        <f t="shared" si="23"/>
        <v>28.1</v>
      </c>
      <c r="DP7" s="65">
        <f t="shared" si="23"/>
        <v>29.2</v>
      </c>
      <c r="DQ7" s="65"/>
      <c r="DR7" s="65">
        <f>DR8</f>
        <v>29.5</v>
      </c>
      <c r="DS7" s="65">
        <f t="shared" ref="DS7:EA7" si="24">DS8</f>
        <v>34.6</v>
      </c>
      <c r="DT7" s="65">
        <f t="shared" si="24"/>
        <v>34.9</v>
      </c>
      <c r="DU7" s="65">
        <f t="shared" si="24"/>
        <v>39.799999999999997</v>
      </c>
      <c r="DV7" s="65">
        <f t="shared" si="24"/>
        <v>44.2</v>
      </c>
      <c r="DW7" s="65">
        <f t="shared" si="24"/>
        <v>51.3</v>
      </c>
      <c r="DX7" s="65">
        <f t="shared" si="24"/>
        <v>51.2</v>
      </c>
      <c r="DY7" s="65">
        <f t="shared" si="24"/>
        <v>52</v>
      </c>
      <c r="DZ7" s="65">
        <f t="shared" si="24"/>
        <v>52.5</v>
      </c>
      <c r="EA7" s="65">
        <f t="shared" si="24"/>
        <v>52.5</v>
      </c>
      <c r="EB7" s="65"/>
      <c r="EC7" s="65">
        <f>EC8</f>
        <v>45.1</v>
      </c>
      <c r="ED7" s="65">
        <f t="shared" ref="ED7:EL7" si="25">ED8</f>
        <v>52.3</v>
      </c>
      <c r="EE7" s="65">
        <f t="shared" si="25"/>
        <v>46.5</v>
      </c>
      <c r="EF7" s="65">
        <f t="shared" si="25"/>
        <v>52.5</v>
      </c>
      <c r="EG7" s="65">
        <f t="shared" si="25"/>
        <v>57.5</v>
      </c>
      <c r="EH7" s="65">
        <f t="shared" si="25"/>
        <v>64.099999999999994</v>
      </c>
      <c r="EI7" s="65">
        <f t="shared" si="25"/>
        <v>64.3</v>
      </c>
      <c r="EJ7" s="65">
        <f t="shared" si="25"/>
        <v>66</v>
      </c>
      <c r="EK7" s="65">
        <f t="shared" si="25"/>
        <v>67.099999999999994</v>
      </c>
      <c r="EL7" s="65">
        <f t="shared" si="25"/>
        <v>67.900000000000006</v>
      </c>
      <c r="EM7" s="65"/>
      <c r="EN7" s="66">
        <f>EN8</f>
        <v>81558686</v>
      </c>
      <c r="EO7" s="66">
        <f t="shared" ref="EO7:EW7" si="26">EO8</f>
        <v>81633534</v>
      </c>
      <c r="EP7" s="66">
        <f t="shared" si="26"/>
        <v>82197926</v>
      </c>
      <c r="EQ7" s="66">
        <f t="shared" si="26"/>
        <v>82504878</v>
      </c>
      <c r="ER7" s="66">
        <f t="shared" si="26"/>
        <v>82880778</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231002</v>
      </c>
      <c r="D8" s="68">
        <v>46</v>
      </c>
      <c r="E8" s="68">
        <v>6</v>
      </c>
      <c r="F8" s="68">
        <v>0</v>
      </c>
      <c r="G8" s="68">
        <v>4</v>
      </c>
      <c r="H8" s="68" t="s">
        <v>164</v>
      </c>
      <c r="I8" s="68" t="s">
        <v>165</v>
      </c>
      <c r="J8" s="68" t="s">
        <v>166</v>
      </c>
      <c r="K8" s="68" t="s">
        <v>167</v>
      </c>
      <c r="L8" s="68" t="s">
        <v>168</v>
      </c>
      <c r="M8" s="68" t="s">
        <v>169</v>
      </c>
      <c r="N8" s="68" t="s">
        <v>170</v>
      </c>
      <c r="O8" s="68" t="s">
        <v>171</v>
      </c>
      <c r="P8" s="68" t="s">
        <v>172</v>
      </c>
      <c r="Q8" s="69">
        <v>33</v>
      </c>
      <c r="R8" s="68" t="s">
        <v>173</v>
      </c>
      <c r="S8" s="68" t="s">
        <v>174</v>
      </c>
      <c r="T8" s="68" t="s">
        <v>175</v>
      </c>
      <c r="U8" s="69">
        <v>2301639</v>
      </c>
      <c r="V8" s="69">
        <v>42591</v>
      </c>
      <c r="W8" s="68" t="s">
        <v>176</v>
      </c>
      <c r="X8" s="70" t="s">
        <v>177</v>
      </c>
      <c r="Y8" s="69">
        <v>500</v>
      </c>
      <c r="Z8" s="69" t="s">
        <v>38</v>
      </c>
      <c r="AA8" s="69" t="s">
        <v>38</v>
      </c>
      <c r="AB8" s="69" t="s">
        <v>38</v>
      </c>
      <c r="AC8" s="69" t="s">
        <v>38</v>
      </c>
      <c r="AD8" s="69">
        <v>500</v>
      </c>
      <c r="AE8" s="69">
        <v>500</v>
      </c>
      <c r="AF8" s="69" t="s">
        <v>38</v>
      </c>
      <c r="AG8" s="69">
        <v>500</v>
      </c>
      <c r="AH8" s="71">
        <v>104.4</v>
      </c>
      <c r="AI8" s="71">
        <v>101.8</v>
      </c>
      <c r="AJ8" s="71">
        <v>103</v>
      </c>
      <c r="AK8" s="71">
        <v>101.1</v>
      </c>
      <c r="AL8" s="71">
        <v>100</v>
      </c>
      <c r="AM8" s="71">
        <v>100.3</v>
      </c>
      <c r="AN8" s="71">
        <v>99.8</v>
      </c>
      <c r="AO8" s="71">
        <v>100.1</v>
      </c>
      <c r="AP8" s="71">
        <v>100</v>
      </c>
      <c r="AQ8" s="71">
        <v>99.2</v>
      </c>
      <c r="AR8" s="71">
        <v>98.2</v>
      </c>
      <c r="AS8" s="71">
        <v>93.6</v>
      </c>
      <c r="AT8" s="71">
        <v>92.4</v>
      </c>
      <c r="AU8" s="71">
        <v>92.7</v>
      </c>
      <c r="AV8" s="71">
        <v>92</v>
      </c>
      <c r="AW8" s="71">
        <v>90.7</v>
      </c>
      <c r="AX8" s="71">
        <v>94.4</v>
      </c>
      <c r="AY8" s="71">
        <v>93.6</v>
      </c>
      <c r="AZ8" s="71">
        <v>94</v>
      </c>
      <c r="BA8" s="71">
        <v>94.1</v>
      </c>
      <c r="BB8" s="71">
        <v>93.7</v>
      </c>
      <c r="BC8" s="71">
        <v>89.5</v>
      </c>
      <c r="BD8" s="72">
        <v>18.399999999999999</v>
      </c>
      <c r="BE8" s="72">
        <v>16</v>
      </c>
      <c r="BF8" s="72">
        <v>12.6</v>
      </c>
      <c r="BG8" s="72">
        <v>10.5</v>
      </c>
      <c r="BH8" s="72">
        <v>10.199999999999999</v>
      </c>
      <c r="BI8" s="72">
        <v>36.799999999999997</v>
      </c>
      <c r="BJ8" s="72">
        <v>33.9</v>
      </c>
      <c r="BK8" s="72">
        <v>34.9</v>
      </c>
      <c r="BL8" s="72">
        <v>32.6</v>
      </c>
      <c r="BM8" s="72">
        <v>27</v>
      </c>
      <c r="BN8" s="72">
        <v>59.6</v>
      </c>
      <c r="BO8" s="71">
        <v>85.5</v>
      </c>
      <c r="BP8" s="71">
        <v>85.4</v>
      </c>
      <c r="BQ8" s="71">
        <v>84</v>
      </c>
      <c r="BR8" s="71">
        <v>82</v>
      </c>
      <c r="BS8" s="71">
        <v>80.7</v>
      </c>
      <c r="BT8" s="71">
        <v>80.7</v>
      </c>
      <c r="BU8" s="71">
        <v>79.5</v>
      </c>
      <c r="BV8" s="71">
        <v>79.900000000000006</v>
      </c>
      <c r="BW8" s="71">
        <v>80.2</v>
      </c>
      <c r="BX8" s="71">
        <v>79.8</v>
      </c>
      <c r="BY8" s="71">
        <v>74.7</v>
      </c>
      <c r="BZ8" s="72">
        <v>56286</v>
      </c>
      <c r="CA8" s="72">
        <v>56911</v>
      </c>
      <c r="CB8" s="72">
        <v>57298</v>
      </c>
      <c r="CC8" s="72">
        <v>61989</v>
      </c>
      <c r="CD8" s="72">
        <v>63794</v>
      </c>
      <c r="CE8" s="72">
        <v>62913</v>
      </c>
      <c r="CF8" s="72">
        <v>64765</v>
      </c>
      <c r="CG8" s="72">
        <v>66228</v>
      </c>
      <c r="CH8" s="72">
        <v>68751</v>
      </c>
      <c r="CI8" s="72">
        <v>70630</v>
      </c>
      <c r="CJ8" s="71">
        <v>53621</v>
      </c>
      <c r="CK8" s="72">
        <v>17926</v>
      </c>
      <c r="CL8" s="72">
        <v>18520</v>
      </c>
      <c r="CM8" s="72">
        <v>18678</v>
      </c>
      <c r="CN8" s="72">
        <v>19958</v>
      </c>
      <c r="CO8" s="72">
        <v>20744</v>
      </c>
      <c r="CP8" s="72">
        <v>16993</v>
      </c>
      <c r="CQ8" s="72">
        <v>17680</v>
      </c>
      <c r="CR8" s="72">
        <v>18393</v>
      </c>
      <c r="CS8" s="72">
        <v>19207</v>
      </c>
      <c r="CT8" s="72">
        <v>20687</v>
      </c>
      <c r="CU8" s="71">
        <v>15586</v>
      </c>
      <c r="CV8" s="72">
        <v>45.9</v>
      </c>
      <c r="CW8" s="72">
        <v>48.8</v>
      </c>
      <c r="CX8" s="72">
        <v>49.2</v>
      </c>
      <c r="CY8" s="72">
        <v>47.8</v>
      </c>
      <c r="CZ8" s="72">
        <v>48.4</v>
      </c>
      <c r="DA8" s="72">
        <v>48.5</v>
      </c>
      <c r="DB8" s="72">
        <v>49.2</v>
      </c>
      <c r="DC8" s="72">
        <v>48.7</v>
      </c>
      <c r="DD8" s="72">
        <v>48.3</v>
      </c>
      <c r="DE8" s="72">
        <v>47.7</v>
      </c>
      <c r="DF8" s="72">
        <v>54.6</v>
      </c>
      <c r="DG8" s="72">
        <v>22.7</v>
      </c>
      <c r="DH8" s="72">
        <v>23.4</v>
      </c>
      <c r="DI8" s="72">
        <v>23.7</v>
      </c>
      <c r="DJ8" s="72">
        <v>26</v>
      </c>
      <c r="DK8" s="72">
        <v>28</v>
      </c>
      <c r="DL8" s="72">
        <v>27.5</v>
      </c>
      <c r="DM8" s="72">
        <v>27.4</v>
      </c>
      <c r="DN8" s="72">
        <v>27.8</v>
      </c>
      <c r="DO8" s="72">
        <v>28.1</v>
      </c>
      <c r="DP8" s="72">
        <v>29.2</v>
      </c>
      <c r="DQ8" s="72">
        <v>25</v>
      </c>
      <c r="DR8" s="71">
        <v>29.5</v>
      </c>
      <c r="DS8" s="71">
        <v>34.6</v>
      </c>
      <c r="DT8" s="71">
        <v>34.9</v>
      </c>
      <c r="DU8" s="71">
        <v>39.799999999999997</v>
      </c>
      <c r="DV8" s="71">
        <v>44.2</v>
      </c>
      <c r="DW8" s="71">
        <v>51.3</v>
      </c>
      <c r="DX8" s="71">
        <v>51.2</v>
      </c>
      <c r="DY8" s="71">
        <v>52</v>
      </c>
      <c r="DZ8" s="71">
        <v>52.5</v>
      </c>
      <c r="EA8" s="71">
        <v>52.5</v>
      </c>
      <c r="EB8" s="71">
        <v>53.5</v>
      </c>
      <c r="EC8" s="71">
        <v>45.1</v>
      </c>
      <c r="ED8" s="71">
        <v>52.3</v>
      </c>
      <c r="EE8" s="71">
        <v>46.5</v>
      </c>
      <c r="EF8" s="71">
        <v>52.5</v>
      </c>
      <c r="EG8" s="71">
        <v>57.5</v>
      </c>
      <c r="EH8" s="71">
        <v>64.099999999999994</v>
      </c>
      <c r="EI8" s="71">
        <v>64.3</v>
      </c>
      <c r="EJ8" s="71">
        <v>66</v>
      </c>
      <c r="EK8" s="71">
        <v>67.099999999999994</v>
      </c>
      <c r="EL8" s="71">
        <v>67.900000000000006</v>
      </c>
      <c r="EM8" s="71">
        <v>70</v>
      </c>
      <c r="EN8" s="72">
        <v>81558686</v>
      </c>
      <c r="EO8" s="72">
        <v>81633534</v>
      </c>
      <c r="EP8" s="72">
        <v>82197926</v>
      </c>
      <c r="EQ8" s="72">
        <v>82504878</v>
      </c>
      <c r="ER8" s="72">
        <v>82880778</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2021-02-02T10:29:03Z</cp:lastPrinted>
  <dcterms:created xsi:type="dcterms:W3CDTF">2020-12-15T03:54:34Z</dcterms:created>
  <dcterms:modified xsi:type="dcterms:W3CDTF">2021-02-02T10:40:04Z</dcterms:modified>
  <cp:category/>
</cp:coreProperties>
</file>