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ocserve\docserve\free_space(1710010000)\01 総務担当\☆計理担当\05_照会・回答\R2年度\20210115_201748-【総務省照会】公営企業に係る経営比較分析表について（分析欄記入）-　亮佑\"/>
    </mc:Choice>
  </mc:AlternateContent>
  <xr:revisionPtr revIDLastSave="0" documentId="13_ncr:1_{BE8960AB-A43C-43AA-806C-129F0D6FBACB}" xr6:coauthVersionLast="41" xr6:coauthVersionMax="41" xr10:uidLastSave="{00000000-0000-0000-0000-000000000000}"/>
  <workbookProtection workbookAlgorithmName="SHA-512" workbookHashValue="+Yj8ttmmjIfZisnTsv2Yo/Y20uryzdanp3Mr2GZiV4uSciyD4sKxxdfcVfUtWIOFDmG3+ZUjLll0ObotTtGcqQ==" workbookSaltValue="L+WF4m7jh5sThD/+5sSOWA==" workbookSpinCount="100000" lockStructure="1"/>
  <bookViews>
    <workbookView xWindow="1020" yWindow="30" windowWidth="19470" windowHeight="11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P10" i="4" s="1"/>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BB10" i="4"/>
  <c r="AT10" i="4"/>
  <c r="W10" i="4"/>
  <c r="I10" i="4"/>
  <c r="BB8" i="4"/>
  <c r="AT8" i="4"/>
  <c r="AL8" i="4"/>
  <c r="W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<sst xmlns="http://schemas.openxmlformats.org/spreadsheetml/2006/main" count="236" uniqueCount="122">
  <si>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</si>
  <si>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</si>
  <si>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</si>
  <si>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</si>
  <si>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</si>
  <si>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</si>
  <si>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</si>
  <si>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</si>
  <si>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</si>
  <si>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</si>
  <si>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</si>
  <si>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</si>
  <si>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</si>
  <si>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</si>
  <si>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</si>
  <si>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</si>
  <si>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</si>
  <si>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</si>
  <si>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</si>
  <si>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</si>
  <si>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</si>
  <si>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</si>
  <si>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</si>
  <si>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</si>
  <si>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</si>
  <si>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</si>
  <si>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</si>
  <si>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</si>
  <si>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</si>
  <si>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</si>
  <si>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</si>
  <si>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</si>
  <si>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</si>
  <si>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</si>
  <si>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</si>
  <si>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</si>
  <si>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</si>
  <si>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</si>
  <si>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</si>
  <si>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</si>
  <si>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</si>
  <si>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</si>
  <si>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</si>
  <si>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</si>
  <si>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</si>
  <si>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</si>
  <si>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</si>
  <si>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</si>
  <si>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</si>
  <si>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</si>
  <si>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</si>
  <si>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</si>
  <si>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</si>
  <si>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</si>
  <si>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</si>
  <si>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</si>
  <si>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</si>
  <si>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</si>
  <si>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</si>
  <si>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</si>
  <si>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</si>
  <si>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</si>
  <si>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</si>
  <si>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</si>
  <si>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</si>
  <si>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</si>
  <si>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</si>
  <si>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</si>
  <si>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</si>
  <si>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</si>
  <si>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</si>
  <si>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</si>
  <si>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</si>
  <si>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</si>
  <si>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</si>
  <si>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</si>
  <si>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</si>
  <si>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</si>
  <si>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</si>
  <si>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</si>
  <si>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</si>
  <si>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</si>
  <si>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</si>
  <si>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</si>
  <si>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</si>
  <si>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</si>
  <si>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</si>
  <si>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</si>
  <si>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</si>
  <si>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</si>
  <si>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</si>
  <si>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</si>
  <si>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</si>
  <si>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</si>
  <si>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</si>
  <si>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</si>
  <si>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</si>
  <si>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</si>
  <si>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</si>
  <si>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</si>
  <si>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</si>
  <si>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</si>
  <si>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</si>
  <si>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</si>
  <si>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</si>
  <si>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</si>
  <si>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</si>
  <si>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</si>
  <si>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</si>
  <si>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</si>
  <si>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</si>
  <si>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</si>
  <si>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</si>
  <si>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</si>
  <si>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</si>
  <si>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</si>
  <si>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</si>
  <si>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</si>
  <si>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</si>
  <si>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29年度に実施した機能診断の結果では，施設は概ね良好な状況であった。そのため，運転上の支障から緊急対応を要する機器等はないと考えられるが，今後も定期点検の際には，機器の状況に注視していくこととする。</t>
    <phoneticPr fontId="4"/>
  </si>
  <si>
    <t>　依然，収支の均衡が図れておらず，単独での持続的な経営は困難な状態が続いている。
　水洗化率は90%を上回っているため，使用料収入の大幅な増加が見込めない状況となっている。
　平成29年度に実施した機能診断の結果では，施設は概ね良好な状況であったものの，供用開始から15年以上が経過し，標準的な耐用年数を超える設備が多く存在するため，将来的な改修経費の増大が見込まれる。
　持続可能な経営とするためには，効率的な稼働による汚水処理費の大幅な削減が重要である。
　現在，近隣施設との統合等を進めているところであり,経営改善を図っていく。</t>
    <rPh sb="1" eb="3">
      <t>イゼン</t>
    </rPh>
    <rPh sb="4" eb="6">
      <t>シュウシ</t>
    </rPh>
    <rPh sb="7" eb="9">
      <t>キンコウ</t>
    </rPh>
    <rPh sb="10" eb="11">
      <t>ハカ</t>
    </rPh>
    <rPh sb="17" eb="19">
      <t>タンドク</t>
    </rPh>
    <rPh sb="21" eb="24">
      <t>ジゾクテキ</t>
    </rPh>
    <rPh sb="25" eb="27">
      <t>ケイエイ</t>
    </rPh>
    <rPh sb="28" eb="30">
      <t>コンナン</t>
    </rPh>
    <rPh sb="31" eb="33">
      <t>ジョウタイ</t>
    </rPh>
    <rPh sb="34" eb="35">
      <t>ツヅ</t>
    </rPh>
    <rPh sb="42" eb="45">
      <t>スイセンカ</t>
    </rPh>
    <rPh sb="45" eb="46">
      <t>リツ</t>
    </rPh>
    <rPh sb="51" eb="53">
      <t>ウワマワ</t>
    </rPh>
    <rPh sb="66" eb="68">
      <t>オオハバ</t>
    </rPh>
    <rPh sb="77" eb="79">
      <t>ジョウキョウ</t>
    </rPh>
    <rPh sb="127" eb="129">
      <t>キョウヨウ</t>
    </rPh>
    <rPh sb="129" eb="131">
      <t>カイシ</t>
    </rPh>
    <rPh sb="135" eb="136">
      <t>ネン</t>
    </rPh>
    <rPh sb="136" eb="138">
      <t>イジョウ</t>
    </rPh>
    <rPh sb="139" eb="141">
      <t>ケイカ</t>
    </rPh>
    <rPh sb="143" eb="146">
      <t>ヒョウジュンテキ</t>
    </rPh>
    <rPh sb="147" eb="149">
      <t>タイヨウ</t>
    </rPh>
    <rPh sb="149" eb="151">
      <t>ネンスウ</t>
    </rPh>
    <rPh sb="152" eb="153">
      <t>コ</t>
    </rPh>
    <rPh sb="155" eb="157">
      <t>セツビ</t>
    </rPh>
    <rPh sb="158" eb="159">
      <t>オオ</t>
    </rPh>
    <rPh sb="160" eb="162">
      <t>ソンザイ</t>
    </rPh>
    <rPh sb="167" eb="170">
      <t>ショウライテキ</t>
    </rPh>
    <rPh sb="171" eb="173">
      <t>カイシュウ</t>
    </rPh>
    <rPh sb="173" eb="175">
      <t>ケイヒ</t>
    </rPh>
    <rPh sb="176" eb="178">
      <t>ゾウダイ</t>
    </rPh>
    <rPh sb="179" eb="181">
      <t>ミコ</t>
    </rPh>
    <rPh sb="187" eb="189">
      <t>ジゾク</t>
    </rPh>
    <rPh sb="189" eb="191">
      <t>カノウ</t>
    </rPh>
    <rPh sb="192" eb="194">
      <t>ケイエイ</t>
    </rPh>
    <rPh sb="223" eb="225">
      <t>ジュウヨウ</t>
    </rPh>
    <rPh sb="231" eb="233">
      <t>ゲンザイ</t>
    </rPh>
    <rPh sb="234" eb="236">
      <t>キンリン</t>
    </rPh>
    <rPh sb="236" eb="238">
      <t>シセツ</t>
    </rPh>
    <rPh sb="240" eb="242">
      <t>トウゴウ</t>
    </rPh>
    <rPh sb="242" eb="243">
      <t>トウ</t>
    </rPh>
    <rPh sb="244" eb="245">
      <t>スス</t>
    </rPh>
    <rPh sb="259" eb="260">
      <t>ハカ</t>
    </rPh>
    <rPh sb="264" eb="266">
      <t>ヒツヨウ</t>
    </rPh>
    <phoneticPr fontId="4"/>
  </si>
  <si>
    <t>　収益的収支比率は，令和元年度(平成31年度)は平成30年度と比較すると，ほぼ横ばいで，改善は見られなかった。そのため，依然として収支比率が100％を下回っており，使用料収入だけで維持管理費等を賄えておらず，抜本的な経営改善を引き続き図っていく必要がある。
　企業債残高対事業規模比率は，前年からは若干の改善が見られたものの，全国平均の約7倍と高い比率となっている。
　経費回収率は，平成29年度に下水道使用料の料金体系を公共下水道事業と合わせたことに伴い，使用料収入が大きく減少したため，全国平均57.31%の約3割の14.41％と全国平均を大きく下回っている。
　汚水処理原価は，平成30年度と比較すると，有収水量が減少したものの，汚水処理費の減少の影響で，若干の改善が図られたが，それでも全国平均の約3倍となっている。将来的に使用料収入の大きな増収を見込めない中，汚水処理原価を改善させるためには，施設の効率的な稼働方法を検討するなど，汚水処理経費を削減することが必要である。
　施設利用率は平成30年度と比較すると若干悪化し，全国平均との乖離も広がる結果となった。能力の半分程度しか利用していないため，計画処理能力や耐用年数を踏まえ，近隣施設との統合等を進めている。
　水洗化率は令和元年度91.14％と全国平均を上回っており，ほぼ横ばいで推移している。公共用水域の水質保全や使用料収入の増収の観点から，引き続き水洗化率の向上を図っていく。</t>
    <rPh sb="10" eb="12">
      <t>レイワ</t>
    </rPh>
    <rPh sb="12" eb="13">
      <t>ガン</t>
    </rPh>
    <rPh sb="16" eb="18">
      <t>ヘイセイ</t>
    </rPh>
    <rPh sb="20" eb="22">
      <t>ネンド</t>
    </rPh>
    <rPh sb="306" eb="307">
      <t>シュウ</t>
    </rPh>
    <rPh sb="310" eb="312">
      <t>ゲンショウ</t>
    </rPh>
    <rPh sb="337" eb="338">
      <t>ハカ</t>
    </rPh>
    <rPh sb="495" eb="497">
      <t>リヨウ</t>
    </rPh>
    <rPh sb="529" eb="530">
      <t>トウ</t>
    </rPh>
    <rPh sb="531" eb="532">
      <t>スス</t>
    </rPh>
    <rPh sb="544" eb="546">
      <t>レイワ</t>
    </rPh>
    <rPh sb="546" eb="547">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</si>
</sst>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F-4602-8879-F96AE2C578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596F-4602-8879-F96AE2C578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49.32</c:v>
                </c:pt>
                <c:pt idx="1">
                  <c:v>49.77</c:v>
                </c:pt>
                <c:pt idx="2">
                  <c:v>51.6</c:v>
                </c:pt>
                <c:pt idx="3">
                  <c:v>48.4</c:v>
                </c:pt>
                <c:pt idx="4">
                  <c:v>46.12</c:v>
                </c:pt>
              </c:numCache>
            </c:numRef>
          </c:val>
          <c:extLst>
            <c:ext xmlns:c16="http://schemas.microsoft.com/office/drawing/2014/chart" uri="{C3380CC4-5D6E-409C-BE32-E72D297353CC}">
              <c16:uniqueId val="{00000000-05D4-4F6F-908B-26FA21FCD3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05D4-4F6F-908B-26FA21FCD3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90.43</c:v>
                </c:pt>
                <c:pt idx="1">
                  <c:v>90.87</c:v>
                </c:pt>
                <c:pt idx="2">
                  <c:v>89.85</c:v>
                </c:pt>
                <c:pt idx="3">
                  <c:v>89.76</c:v>
                </c:pt>
                <c:pt idx="4">
                  <c:v>91.14</c:v>
                </c:pt>
              </c:numCache>
            </c:numRef>
          </c:val>
          <c:extLst>
            <c:ext xmlns:c16="http://schemas.microsoft.com/office/drawing/2014/chart" uri="{C3380CC4-5D6E-409C-BE32-E72D297353CC}">
              <c16:uniqueId val="{00000000-BC2C-498B-8A56-FBF318C980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BC2C-498B-8A56-FBF318C980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66.72</c:v>
                </c:pt>
                <c:pt idx="1">
                  <c:v>84.66</c:v>
                </c:pt>
                <c:pt idx="2">
                  <c:v>81.89</c:v>
                </c:pt>
                <c:pt idx="3">
                  <c:v>80.78</c:v>
                </c:pt>
                <c:pt idx="4">
                  <c:v>78</c:v>
                </c:pt>
              </c:numCache>
            </c:numRef>
          </c:val>
          <c:extLst>
            <c:ext xmlns:c16="http://schemas.microsoft.com/office/drawing/2014/chart" uri="{C3380CC4-5D6E-409C-BE32-E72D297353CC}">
              <c16:uniqueId val="{00000000-79FA-47AB-9AD7-0B8E476055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A-47AB-9AD7-0B8E476055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A-4EDB-9E2F-51D1270D04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A-4EDB-9E2F-51D1270D04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C-4E73-8FDE-B57756A7DA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C-4E73-8FDE-B57756A7DA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1-403F-9F37-1A6F4FA2CB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1-403F-9F37-1A6F4FA2CB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3-4DD8-A64B-27D4B7ED4D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3-4DD8-A64B-27D4B7ED4D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3520.37</c:v>
                </c:pt>
                <c:pt idx="1">
                  <c:v>2926.97</c:v>
                </c:pt>
                <c:pt idx="2">
                  <c:v>5815.98</c:v>
                </c:pt>
                <c:pt idx="3">
                  <c:v>5697.08</c:v>
                </c:pt>
                <c:pt idx="4">
                  <c:v>5455.79</c:v>
                </c:pt>
              </c:numCache>
            </c:numRef>
          </c:val>
          <c:extLst>
            <c:ext xmlns:c16="http://schemas.microsoft.com/office/drawing/2014/chart" uri="{C3380CC4-5D6E-409C-BE32-E72D297353CC}">
              <c16:uniqueId val="{00000000-8A16-4748-A36A-4FA90B2A2A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8A16-4748-A36A-4FA90B2A2A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26.58</c:v>
                </c:pt>
                <c:pt idx="1">
                  <c:v>35.43</c:v>
                </c:pt>
                <c:pt idx="2">
                  <c:v>12.17</c:v>
                </c:pt>
                <c:pt idx="3">
                  <c:v>13.26</c:v>
                </c:pt>
                <c:pt idx="4">
                  <c:v>14.41</c:v>
                </c:pt>
              </c:numCache>
            </c:numRef>
          </c:val>
          <c:extLst>
            <c:ext xmlns:c16="http://schemas.microsoft.com/office/drawing/2014/chart" uri="{C3380CC4-5D6E-409C-BE32-E72D297353CC}">
              <c16:uniqueId val="{00000000-4CCA-4946-BD73-4C584BB230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4CCA-4946-BD73-4C584BB230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747.39</c:v>
                </c:pt>
                <c:pt idx="1">
                  <c:v>607.78</c:v>
                </c:pt>
                <c:pt idx="2">
                  <c:v>917.77</c:v>
                </c:pt>
                <c:pt idx="3">
                  <c:v>846.42</c:v>
                </c:pt>
                <c:pt idx="4">
                  <c:v>791.27</c:v>
                </c:pt>
              </c:numCache>
            </c:numRef>
          </c:val>
          <c:extLst>
            <c:ext xmlns:c16="http://schemas.microsoft.com/office/drawing/2014/chart" uri="{C3380CC4-5D6E-409C-BE32-E72D297353CC}">
              <c16:uniqueId val="{00000000-E92B-4E56-B9E4-34FBEEBE10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E92B-4E56-B9E4-34FBEEBE10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29"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1409702</v>
      </c>
      <c r="AM8" s="51"/>
      <c r="AN8" s="51"/>
      <c r="AO8" s="51"/>
      <c r="AP8" s="51"/>
      <c r="AQ8" s="51"/>
      <c r="AR8" s="51"/>
      <c r="AS8" s="51"/>
      <c r="AT8" s="46">
        <f>データ!T6</f>
        <v>827.83</v>
      </c>
      <c r="AU8" s="46"/>
      <c r="AV8" s="46"/>
      <c r="AW8" s="46"/>
      <c r="AX8" s="46"/>
      <c r="AY8" s="46"/>
      <c r="AZ8" s="46"/>
      <c r="BA8" s="46"/>
      <c r="BB8" s="46">
        <f>データ!U6</f>
        <v>1702.89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0.03</v>
      </c>
      <c r="Q10" s="46"/>
      <c r="R10" s="46"/>
      <c r="S10" s="46"/>
      <c r="T10" s="46"/>
      <c r="U10" s="46"/>
      <c r="V10" s="46"/>
      <c r="W10" s="46">
        <f>データ!Q6</f>
        <v>94.18</v>
      </c>
      <c r="X10" s="46"/>
      <c r="Y10" s="46"/>
      <c r="Z10" s="46"/>
      <c r="AA10" s="46"/>
      <c r="AB10" s="46"/>
      <c r="AC10" s="46"/>
      <c r="AD10" s="51">
        <f>データ!R6</f>
        <v>1830</v>
      </c>
      <c r="AE10" s="51"/>
      <c r="AF10" s="51"/>
      <c r="AG10" s="51"/>
      <c r="AH10" s="51"/>
      <c r="AI10" s="51"/>
      <c r="AJ10" s="51"/>
      <c r="AK10" s="2"/>
      <c r="AL10" s="51">
        <f>データ!V6</f>
        <v>429</v>
      </c>
      <c r="AM10" s="51"/>
      <c r="AN10" s="51"/>
      <c r="AO10" s="51"/>
      <c r="AP10" s="51"/>
      <c r="AQ10" s="51"/>
      <c r="AR10" s="51"/>
      <c r="AS10" s="51"/>
      <c r="AT10" s="46">
        <f>データ!W6</f>
        <v>0.21</v>
      </c>
      <c r="AU10" s="46"/>
      <c r="AV10" s="46"/>
      <c r="AW10" s="46"/>
      <c r="AX10" s="46"/>
      <c r="AY10" s="46"/>
      <c r="AZ10" s="46"/>
      <c r="BA10" s="46"/>
      <c r="BB10" s="46">
        <f>データ!X6</f>
        <v>2042.86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120</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3BRABUBIUskHB5hN1vhJO/nX9AtSZo7O6Tc5HTm34Aoz8jgbeaUrgv3hwfelDprfhFuUnJ0klMvW4mn/n+EOFA==" saltValue="N+6QNaXfhmscKII8mE/X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261009</v>
      </c>
      <c r="D6" s="33">
        <f t="shared" si="3"/>
        <v>47</v>
      </c>
      <c r="E6" s="33">
        <f t="shared" si="3"/>
        <v>17</v>
      </c>
      <c r="F6" s="33">
        <f t="shared" si="3"/>
        <v>5</v>
      </c>
      <c r="G6" s="33">
        <f t="shared" si="3"/>
        <v>0</v>
      </c>
      <c r="H6" s="33" t="str">
        <f t="shared" si="3"/>
        <v>京都府　京都市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0.03</v>
      </c>
      <c r="Q6" s="34">
        <f t="shared" si="3"/>
        <v>94.18</v>
      </c>
      <c r="R6" s="34">
        <f t="shared" si="3"/>
        <v>1830</v>
      </c>
      <c r="S6" s="34">
        <f t="shared" si="3"/>
        <v>1409702</v>
      </c>
      <c r="T6" s="34">
        <f t="shared" si="3"/>
        <v>827.83</v>
      </c>
      <c r="U6" s="34">
        <f t="shared" si="3"/>
        <v>1702.89</v>
      </c>
      <c r="V6" s="34">
        <f t="shared" si="3"/>
        <v>429</v>
      </c>
      <c r="W6" s="34">
        <f t="shared" si="3"/>
        <v>0.21</v>
      </c>
      <c r="X6" s="34">
        <f t="shared" si="3"/>
        <v>2042.86</v>
      </c>
      <c r="Y6" s="35">
        <f>IF(Y7="",NA(),Y7)</f>
        <v>66.72</v>
      </c>
      <c r="Z6" s="35">
        <f t="shared" ref="Z6:AH6" si="4">IF(Z7="",NA(),Z7)</f>
        <v>84.66</v>
      </c>
      <c r="AA6" s="35">
        <f t="shared" si="4"/>
        <v>81.89</v>
      </c>
      <c r="AB6" s="35">
        <f t="shared" si="4"/>
        <v>80.78</v>
      </c>
      <c r="AC6" s="35">
        <f t="shared" si="4"/>
        <v>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3520.37</v>
      </c>
      <c r="BG6" s="35">
        <f t="shared" ref="BG6:BO6" si="7">IF(BG7="",NA(),BG7)</f>
        <v>2926.97</v>
      </c>
      <c r="BH6" s="35">
        <f t="shared" si="7"/>
        <v>5815.98</v>
      </c>
      <c r="BI6" s="35">
        <f t="shared" si="7"/>
        <v>5697.08</v>
      </c>
      <c r="BJ6" s="35">
        <f t="shared" si="7"/>
        <v>5455.79</v>
      </c>
      <c r="BK6" s="35">
        <f t="shared" si="7"/>
        <v>979.89</v>
      </c>
      <c r="BL6" s="35">
        <f t="shared" si="7"/>
        <v>974.93</v>
      </c>
      <c r="BM6" s="35">
        <f t="shared" si="7"/>
        <v>855.8</v>
      </c>
      <c r="BN6" s="35">
        <f t="shared" si="7"/>
        <v>789.46</v>
      </c>
      <c r="BO6" s="35">
        <f t="shared" si="7"/>
        <v>826.83</v>
      </c>
      <c r="BP6" s="34" t="str">
        <f>IF(BP7="","",IF(BP7="-","【-】","【"&amp;SUBSTITUTE(TEXT(BP7,"#,##0.00"),"-","△")&amp;"】"))</f>
        <v>【765.47】</v>
      </c>
      <c r="BQ6" s="35">
        <f>IF(BQ7="",NA(),BQ7)</f>
        <v>26.58</v>
      </c>
      <c r="BR6" s="35">
        <f t="shared" ref="BR6:BZ6" si="8">IF(BR7="",NA(),BR7)</f>
        <v>35.43</v>
      </c>
      <c r="BS6" s="35">
        <f t="shared" si="8"/>
        <v>12.17</v>
      </c>
      <c r="BT6" s="35">
        <f t="shared" si="8"/>
        <v>13.26</v>
      </c>
      <c r="BU6" s="35">
        <f t="shared" si="8"/>
        <v>14.41</v>
      </c>
      <c r="BV6" s="35">
        <f t="shared" si="8"/>
        <v>41.34</v>
      </c>
      <c r="BW6" s="35">
        <f t="shared" si="8"/>
        <v>55.32</v>
      </c>
      <c r="BX6" s="35">
        <f t="shared" si="8"/>
        <v>59.8</v>
      </c>
      <c r="BY6" s="35">
        <f t="shared" si="8"/>
        <v>57.77</v>
      </c>
      <c r="BZ6" s="35">
        <f t="shared" si="8"/>
        <v>57.31</v>
      </c>
      <c r="CA6" s="34" t="str">
        <f>IF(CA7="","",IF(CA7="-","【-】","【"&amp;SUBSTITUTE(TEXT(CA7,"#,##0.00"),"-","△")&amp;"】"))</f>
        <v>【59.59】</v>
      </c>
      <c r="CB6" s="35">
        <f>IF(CB7="",NA(),CB7)</f>
        <v>747.39</v>
      </c>
      <c r="CC6" s="35">
        <f t="shared" ref="CC6:CK6" si="9">IF(CC7="",NA(),CC7)</f>
        <v>607.78</v>
      </c>
      <c r="CD6" s="35">
        <f t="shared" si="9"/>
        <v>917.77</v>
      </c>
      <c r="CE6" s="35">
        <f t="shared" si="9"/>
        <v>846.42</v>
      </c>
      <c r="CF6" s="35">
        <f t="shared" si="9"/>
        <v>791.27</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49.32</v>
      </c>
      <c r="CN6" s="35">
        <f t="shared" ref="CN6:CV6" si="10">IF(CN7="",NA(),CN7)</f>
        <v>49.77</v>
      </c>
      <c r="CO6" s="35">
        <f t="shared" si="10"/>
        <v>51.6</v>
      </c>
      <c r="CP6" s="35">
        <f t="shared" si="10"/>
        <v>48.4</v>
      </c>
      <c r="CQ6" s="35">
        <f t="shared" si="10"/>
        <v>46.12</v>
      </c>
      <c r="CR6" s="35">
        <f t="shared" si="10"/>
        <v>44.69</v>
      </c>
      <c r="CS6" s="35">
        <f t="shared" si="10"/>
        <v>60.65</v>
      </c>
      <c r="CT6" s="35">
        <f t="shared" si="10"/>
        <v>51.75</v>
      </c>
      <c r="CU6" s="35">
        <f t="shared" si="10"/>
        <v>50.68</v>
      </c>
      <c r="CV6" s="35">
        <f t="shared" si="10"/>
        <v>50.14</v>
      </c>
      <c r="CW6" s="34" t="str">
        <f>IF(CW7="","",IF(CW7="-","【-】","【"&amp;SUBSTITUTE(TEXT(CW7,"#,##0.00"),"-","△")&amp;"】"))</f>
        <v>【51.30】</v>
      </c>
      <c r="CX6" s="35">
        <f>IF(CX7="",NA(),CX7)</f>
        <v>90.43</v>
      </c>
      <c r="CY6" s="35">
        <f t="shared" ref="CY6:DG6" si="11">IF(CY7="",NA(),CY7)</f>
        <v>90.87</v>
      </c>
      <c r="CZ6" s="35">
        <f t="shared" si="11"/>
        <v>89.85</v>
      </c>
      <c r="DA6" s="35">
        <f t="shared" si="11"/>
        <v>89.76</v>
      </c>
      <c r="DB6" s="35">
        <f t="shared" si="11"/>
        <v>91.14</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261009</v>
      </c>
      <c r="D7" s="37">
        <v>47</v>
      </c>
      <c r="E7" s="37">
        <v>17</v>
      </c>
      <c r="F7" s="37">
        <v>5</v>
      </c>
      <c r="G7" s="37">
        <v>0</v>
      </c>
      <c r="H7" s="37" t="s">
        <v>99</v>
      </c>
      <c r="I7" s="37" t="s">
        <v>100</v>
      </c>
      <c r="J7" s="37" t="s">
        <v>101</v>
      </c>
      <c r="K7" s="37" t="s">
        <v>102</v>
      </c>
      <c r="L7" s="37" t="s">
        <v>103</v>
      </c>
      <c r="M7" s="37" t="s">
        <v>104</v>
      </c>
      <c r="N7" s="38" t="s">
        <v>105</v>
      </c>
      <c r="O7" s="38" t="s">
        <v>106</v>
      </c>
      <c r="P7" s="38">
        <v>0.03</v>
      </c>
      <c r="Q7" s="38">
        <v>94.18</v>
      </c>
      <c r="R7" s="38">
        <v>1830</v>
      </c>
      <c r="S7" s="38">
        <v>1409702</v>
      </c>
      <c r="T7" s="38">
        <v>827.83</v>
      </c>
      <c r="U7" s="38">
        <v>1702.89</v>
      </c>
      <c r="V7" s="38">
        <v>429</v>
      </c>
      <c r="W7" s="38">
        <v>0.21</v>
      </c>
      <c r="X7" s="38">
        <v>2042.86</v>
      </c>
      <c r="Y7" s="38">
        <v>66.72</v>
      </c>
      <c r="Z7" s="38">
        <v>84.66</v>
      </c>
      <c r="AA7" s="38">
        <v>81.89</v>
      </c>
      <c r="AB7" s="38">
        <v>80.78</v>
      </c>
      <c r="AC7" s="38">
        <v>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3520.37</v>
      </c>
      <c r="BG7" s="38">
        <v>2926.97</v>
      </c>
      <c r="BH7" s="38">
        <v>5815.98</v>
      </c>
      <c r="BI7" s="38">
        <v>5697.08</v>
      </c>
      <c r="BJ7" s="38">
        <v>5455.79</v>
      </c>
      <c r="BK7" s="38">
        <v>979.89</v>
      </c>
      <c r="BL7" s="38">
        <v>974.93</v>
      </c>
      <c r="BM7" s="38">
        <v>855.8</v>
      </c>
      <c r="BN7" s="38">
        <v>789.46</v>
      </c>
      <c r="BO7" s="38">
        <v>826.83</v>
      </c>
      <c r="BP7" s="38">
        <v>765.47</v>
      </c>
      <c r="BQ7" s="38">
        <v>26.58</v>
      </c>
      <c r="BR7" s="38">
        <v>35.43</v>
      </c>
      <c r="BS7" s="38">
        <v>12.17</v>
      </c>
      <c r="BT7" s="38">
        <v>13.26</v>
      </c>
      <c r="BU7" s="38">
        <v>14.41</v>
      </c>
      <c r="BV7" s="38">
        <v>41.34</v>
      </c>
      <c r="BW7" s="38">
        <v>55.32</v>
      </c>
      <c r="BX7" s="38">
        <v>59.8</v>
      </c>
      <c r="BY7" s="38">
        <v>57.77</v>
      </c>
      <c r="BZ7" s="38">
        <v>57.31</v>
      </c>
      <c r="CA7" s="38">
        <v>59.59</v>
      </c>
      <c r="CB7" s="38">
        <v>747.39</v>
      </c>
      <c r="CC7" s="38">
        <v>607.78</v>
      </c>
      <c r="CD7" s="38">
        <v>917.77</v>
      </c>
      <c r="CE7" s="38">
        <v>846.42</v>
      </c>
      <c r="CF7" s="38">
        <v>791.27</v>
      </c>
      <c r="CG7" s="38">
        <v>357.49</v>
      </c>
      <c r="CH7" s="38">
        <v>283.17</v>
      </c>
      <c r="CI7" s="38">
        <v>263.76</v>
      </c>
      <c r="CJ7" s="38">
        <v>274.35000000000002</v>
      </c>
      <c r="CK7" s="38">
        <v>273.52</v>
      </c>
      <c r="CL7" s="38">
        <v>257.86</v>
      </c>
      <c r="CM7" s="38">
        <v>49.32</v>
      </c>
      <c r="CN7" s="38">
        <v>49.77</v>
      </c>
      <c r="CO7" s="38">
        <v>51.6</v>
      </c>
      <c r="CP7" s="38">
        <v>48.4</v>
      </c>
      <c r="CQ7" s="38">
        <v>46.12</v>
      </c>
      <c r="CR7" s="38">
        <v>44.69</v>
      </c>
      <c r="CS7" s="38">
        <v>60.65</v>
      </c>
      <c r="CT7" s="38">
        <v>51.75</v>
      </c>
      <c r="CU7" s="38">
        <v>50.68</v>
      </c>
      <c r="CV7" s="38">
        <v>50.14</v>
      </c>
      <c r="CW7" s="38">
        <v>51.3</v>
      </c>
      <c r="CX7" s="38">
        <v>90.43</v>
      </c>
      <c r="CY7" s="38">
        <v>90.87</v>
      </c>
      <c r="CZ7" s="38">
        <v>89.85</v>
      </c>
      <c r="DA7" s="38">
        <v>89.76</v>
      </c>
      <c r="DB7" s="38">
        <v>91.14</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Tanaka</cp:lastModifiedBy>
  <cp:lastPrinted>2021-01-27T02:53:41Z</cp:lastPrinted>
  <dcterms:created xsi:type="dcterms:W3CDTF">2020-12-04T03:05:55Z</dcterms:created>
  <dcterms:modified xsi:type="dcterms:W3CDTF">2021-01-27T02:55:26Z</dcterms:modified>
  <cp:category/>
</cp:coreProperties>
</file>