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nuHjzfYBikILOt6DiNVF7qQyWMI8iyIRfGiWjt3k5+UVv2Bd80SfF8iAIiIig5UK9svWvvV6Gq0uSWiqRELPOQ==" workbookSaltValue="I1n7CdDaPixkKqTcItkBiw=="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H30" i="4"/>
  <c r="LT76" i="4"/>
  <c r="GQ51" i="4"/>
  <c r="IE76" i="4"/>
  <c r="BZ51" i="4"/>
  <c r="GQ30" i="4"/>
  <c r="BZ30" i="4"/>
  <c r="HP76" i="4"/>
  <c r="FX30" i="4"/>
  <c r="BG30" i="4"/>
  <c r="AV76" i="4"/>
  <c r="KO51" i="4"/>
  <c r="LE76" i="4"/>
  <c r="FX51" i="4"/>
  <c r="KO30" i="4"/>
  <c r="BG51" i="4"/>
  <c r="FE51" i="4"/>
  <c r="HA76" i="4"/>
  <c r="AN51" i="4"/>
  <c r="FE30" i="4"/>
  <c r="AN30" i="4"/>
  <c r="AG76" i="4"/>
  <c r="JV51" i="4"/>
  <c r="KP76" i="4"/>
  <c r="JV30" i="4"/>
  <c r="R76" i="4"/>
  <c r="KA76" i="4"/>
  <c r="EL51" i="4"/>
  <c r="JC30" i="4"/>
  <c r="GL76" i="4"/>
  <c r="U51" i="4"/>
  <c r="EL30" i="4"/>
  <c r="U30" i="4"/>
  <c r="JC51"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<sst xmlns="http://schemas.openxmlformats.org/spreadsheetml/2006/main" count="278" uniqueCount="131">
  <si>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</si>
  <si>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</si>
  <si>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</si>
  <si>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</si>
  <si>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</si>
  <si>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</si>
  <si>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</si>
  <si>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</si>
  <si>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</si>
  <si>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</si>
  <si>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</si>
  <si>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</si>
  <si>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</si>
  <si>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</si>
  <si>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</si>
  <si>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</si>
  <si>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</si>
  <si>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</si>
  <si>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</si>
  <si>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</si>
  <si>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</si>
  <si>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</si>
  <si>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</si>
  <si>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</si>
  <si>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</si>
  <si>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</si>
  <si>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</si>
  <si>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</si>
  <si>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</si>
  <si>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</si>
  <si>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</si>
  <si>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</si>
  <si>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</si>
  <si>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</si>
  <si>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</si>
  <si>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</si>
  <si>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</si>
  <si>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</si>
  <si>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</si>
  <si>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</si>
  <si>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</si>
  <si>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</si>
  <si>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</si>
  <si>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</si>
  <si>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</si>
  <si>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</si>
  <si>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</si>
  <si>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</si>
  <si>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</si>
  <si>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</si>
  <si>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</si>
  <si>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</si>
  <si>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</si>
  <si>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</si>
  <si>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</si>
  <si>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</si>
  <si>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</si>
  <si>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</si>
  <si>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</si>
  <si>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</si>
  <si>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</si>
  <si>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</si>
  <si>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</si>
  <si>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</si>
  <si>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</si>
  <si>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</si>
  <si>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</si>
  <si>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</si>
  <si>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</si>
  <si>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</si>
  <si>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</si>
  <si>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</si>
  <si>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</si>
  <si>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</si>
  <si>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</si>
  <si>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</si>
  <si>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</si>
  <si>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</si>
  <si>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</si>
  <si>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</si>
  <si>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</si>
  <si>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</si>
  <si>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</si>
  <si>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</si>
  <si>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</si>
  <si>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</si>
  <si>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</si>
  <si>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</si>
  <si>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</si>
  <si>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</si>
  <si>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</si>
  <si>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</si>
  <si>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</si>
  <si>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</si>
  <si>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</si>
  <si>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</si>
  <si>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</si>
  <si>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</si>
  <si>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</si>
  <si>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</si>
  <si>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</si>
  <si>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</si>
  <si>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</si>
  <si>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</si>
  <si>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</si>
  <si>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</si>
  <si>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</si>
  <si>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</si>
  <si>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</si>
  <si>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</si>
  <si>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西横堀駐車場</t>
  </si>
  <si>
    <t>法非適用</t>
  </si>
  <si>
    <t>駐車場整備事業</t>
  </si>
  <si>
    <t>-</t>
  </si>
  <si>
    <t>Ａ１Ｂ１</t>
  </si>
  <si>
    <t>非設置</t>
  </si>
  <si>
    <t>該当数値なし</t>
  </si>
  <si>
    <t>都市計画駐車場</t>
  </si>
  <si>
    <t>立体式</t>
  </si>
  <si>
    <t>商業施設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</si>
  <si>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</si>
  <si>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</si>
  <si>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</si>
  <si>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</si>
  <si>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</si>
  <si>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</si>
  <si>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</si>
  <si>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・①収益的収支比率は、黒字であれば100％以上となる指標です。類似施設と比べて非常に高い水準で推移しております。
・②③他会計補助金は発生しておりません。
・④売上高GOP比率は、施設の営業に関する収益性を表す指標です。類似施設と比べて非常に高い数値を維持しております。
・⑤EBITDAとは、営業収益と同様、その経年の推移を見て企業の収益が継続して成長しているかどうかを判断するための指標です。類似施設と比べて非常に高い数値を維持しております。
・H26～H28は大阪市の修繕費等の経費支出が含まれておりません。</t>
    <phoneticPr fontId="5"/>
  </si>
  <si>
    <t>・各種利用促進策を実施し、収益増に向けた効率的な駐車場運営を行っています。
・経年の利用状況の低下については、上部高架拡幅工事による大規模な駐車枠占用が行われていることが要因であり、当該工事が終了次第、数値は回復する見込みです。
・西横堀駐車場は、大阪市駐車基本計画を基に市内の路上駐車違反防止のため本市が管理運営を行っており、今後も同目的達成のため、本市が管理を継続していく方針です。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5">
      <t>シュウエキ</t>
    </rPh>
    <rPh sb="15" eb="16">
      <t>ゾウ</t>
    </rPh>
    <rPh sb="17" eb="18">
      <t>ム</t>
    </rPh>
    <rPh sb="20" eb="23">
      <t>コウリツテキ</t>
    </rPh>
    <rPh sb="24" eb="27">
      <t>チュウシャジョウ</t>
    </rPh>
    <rPh sb="27" eb="29">
      <t>ウンエイ</t>
    </rPh>
    <rPh sb="30" eb="31">
      <t>オコナ</t>
    </rPh>
    <rPh sb="39" eb="41">
      <t>ケイネン</t>
    </rPh>
    <rPh sb="42" eb="44">
      <t>リヨウ</t>
    </rPh>
    <rPh sb="44" eb="46">
      <t>ジョウキョウ</t>
    </rPh>
    <rPh sb="47" eb="49">
      <t>テイカ</t>
    </rPh>
    <phoneticPr fontId="15"/>
  </si>
  <si>
    <t>・⑦西横堀駐車場は、現時点において周辺の駐車需要を充たすために必要な施設であり、駐車場用地以外の用途転用は予定していません。
・⑧設備投資見込額は、今後10年間で見込む建設改良費・修繕費等の金額です。平面地上の駐車場であり、維持管理コストに大きな費用は要せず、収益が大きく上回っている状況です（設備投資見込額はR2.8.19現在のものです）。
・⑩企業債の残高はありません。</t>
    <rPh sb="10" eb="13">
      <t>ゲンジテン</t>
    </rPh>
    <rPh sb="31" eb="33">
      <t>ヒツヨウ</t>
    </rPh>
    <rPh sb="34" eb="36">
      <t>シセツ</t>
    </rPh>
    <rPh sb="53" eb="55">
      <t>ヨテイ</t>
    </rPh>
    <phoneticPr fontId="15"/>
  </si>
  <si>
    <t>・⑪収容台数に対する一日当たり平均駐車台数の割合をいいます。
　大阪市内のビジネス街及び繁華街に位置しており、長時間利用の車両が多いですが、H30からは類似施設の平均値と同水準となっております。</t>
    <rPh sb="2" eb="4">
      <t>シュウヨウ</t>
    </rPh>
    <rPh sb="4" eb="6">
      <t>ダイスウ</t>
    </rPh>
    <rPh sb="7" eb="8">
      <t>タイ</t>
    </rPh>
    <rPh sb="10" eb="12">
      <t>イチニチ</t>
    </rPh>
    <rPh sb="12" eb="13">
      <t>ア</t>
    </rPh>
    <rPh sb="15" eb="17">
      <t>ヘイキン</t>
    </rPh>
    <rPh sb="17" eb="19">
      <t>チュウシャ</t>
    </rPh>
    <rPh sb="19" eb="21">
      <t>ダイスウ</t>
    </rPh>
    <rPh sb="22" eb="24">
      <t>ワリアイ</t>
    </rPh>
    <rPh sb="32" eb="36">
      <t>オオサカシナイ</t>
    </rPh>
    <rPh sb="41" eb="42">
      <t>ガイ</t>
    </rPh>
    <rPh sb="42" eb="43">
      <t>オヨ</t>
    </rPh>
    <rPh sb="44" eb="47">
      <t>ハンカガイ</t>
    </rPh>
    <rPh sb="48" eb="50">
      <t>イチ</t>
    </rPh>
    <rPh sb="55" eb="58">
      <t>チョウジカン</t>
    </rPh>
    <rPh sb="58" eb="60">
      <t>リヨウ</t>
    </rPh>
    <rPh sb="61" eb="63">
      <t>シャリョウ</t>
    </rPh>
    <rPh sb="64" eb="65">
      <t>オオ</t>
    </rPh>
    <rPh sb="81" eb="84">
      <t>ヘイキンチ</t>
    </rPh>
    <rPh sb="85" eb="88">
      <t>ドウスイジュン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</si>
</sst>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720</c:v>
                </c:pt>
                <c:pt idx="1">
                  <c:v>717</c:v>
                </c:pt>
                <c:pt idx="2">
                  <c:v>546.4</c:v>
                </c:pt>
                <c:pt idx="3">
                  <c:v>537.9</c:v>
                </c:pt>
                <c:pt idx="4">
                  <c:v>525.1</c:v>
                </c:pt>
              </c:numCache>
            </c:numRef>
          </c:val>
          <c:extLst>
            <c:ext xmlns:c16="http://schemas.microsoft.com/office/drawing/2014/chart" uri="{C3380CC4-5D6E-409C-BE32-E72D297353CC}">
              <c16:uniqueId val="{00000000-288E-4D5A-820C-19A629929D7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243</c:v>
                </c:pt>
                <c:pt idx="4">
                  <c:v>218.2</c:v>
                </c:pt>
              </c:numCache>
            </c:numRef>
          </c:val>
          <c:smooth val="0"/>
          <c:extLst>
            <c:ext xmlns:c16="http://schemas.microsoft.com/office/drawing/2014/chart" uri="{C3380CC4-5D6E-409C-BE32-E72D297353CC}">
              <c16:uniqueId val="{00000001-288E-4D5A-820C-19A629929D7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874-4CA6-BD87-C120378DEB8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152.5</c:v>
                </c:pt>
                <c:pt idx="4">
                  <c:v>1239.2</c:v>
                </c:pt>
              </c:numCache>
            </c:numRef>
          </c:val>
          <c:smooth val="0"/>
          <c:extLst>
            <c:ext xmlns:c16="http://schemas.microsoft.com/office/drawing/2014/chart" uri="{C3380CC4-5D6E-409C-BE32-E72D297353CC}">
              <c16:uniqueId val="{00000001-3874-4CA6-BD87-C120378DEB8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869-4453-9463-B679FD36E18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869-4453-9463-B679FD36E18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99C-4E3D-8402-04D561B879B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99C-4E3D-8402-04D561B879B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380-4910-A0B1-F020481F476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2.2999999999999998</c:v>
                </c:pt>
                <c:pt idx="4">
                  <c:v>1.5</c:v>
                </c:pt>
              </c:numCache>
            </c:numRef>
          </c:val>
          <c:smooth val="0"/>
          <c:extLst>
            <c:ext xmlns:c16="http://schemas.microsoft.com/office/drawing/2014/chart" uri="{C3380CC4-5D6E-409C-BE32-E72D297353CC}">
              <c16:uniqueId val="{00000001-6380-4910-A0B1-F020481F476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FFE-4CD8-B1F2-5E8130E882F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23</c:v>
                </c:pt>
                <c:pt idx="4">
                  <c:v>11</c:v>
                </c:pt>
              </c:numCache>
            </c:numRef>
          </c:val>
          <c:smooth val="0"/>
          <c:extLst>
            <c:ext xmlns:c16="http://schemas.microsoft.com/office/drawing/2014/chart" uri="{C3380CC4-5D6E-409C-BE32-E72D297353CC}">
              <c16:uniqueId val="{00000001-CFFE-4CD8-B1F2-5E8130E882F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164.2</c:v>
                </c:pt>
                <c:pt idx="1">
                  <c:v>164</c:v>
                </c:pt>
                <c:pt idx="2">
                  <c:v>144.6</c:v>
                </c:pt>
                <c:pt idx="3">
                  <c:v>135.4</c:v>
                </c:pt>
                <c:pt idx="4">
                  <c:v>127</c:v>
                </c:pt>
              </c:numCache>
            </c:numRef>
          </c:val>
          <c:extLst>
            <c:ext xmlns:c16="http://schemas.microsoft.com/office/drawing/2014/chart" uri="{C3380CC4-5D6E-409C-BE32-E72D297353CC}">
              <c16:uniqueId val="{00000000-DCE0-4944-9ED1-7F5FF773EE1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135.30000000000001</c:v>
                </c:pt>
                <c:pt idx="4">
                  <c:v>127.7</c:v>
                </c:pt>
              </c:numCache>
            </c:numRef>
          </c:val>
          <c:smooth val="0"/>
          <c:extLst>
            <c:ext xmlns:c16="http://schemas.microsoft.com/office/drawing/2014/chart" uri="{C3380CC4-5D6E-409C-BE32-E72D297353CC}">
              <c16:uniqueId val="{00000001-DCE0-4944-9ED1-7F5FF773EE1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86</c:v>
                </c:pt>
                <c:pt idx="1">
                  <c:v>86</c:v>
                </c:pt>
                <c:pt idx="2">
                  <c:v>81.7</c:v>
                </c:pt>
                <c:pt idx="3">
                  <c:v>81.400000000000006</c:v>
                </c:pt>
                <c:pt idx="4">
                  <c:v>81</c:v>
                </c:pt>
              </c:numCache>
            </c:numRef>
          </c:val>
          <c:extLst>
            <c:ext xmlns:c16="http://schemas.microsoft.com/office/drawing/2014/chart" uri="{C3380CC4-5D6E-409C-BE32-E72D297353CC}">
              <c16:uniqueId val="{00000000-92E3-492F-B5CF-026A9932926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30.4</c:v>
                </c:pt>
                <c:pt idx="4">
                  <c:v>5.8</c:v>
                </c:pt>
              </c:numCache>
            </c:numRef>
          </c:val>
          <c:smooth val="0"/>
          <c:extLst>
            <c:ext xmlns:c16="http://schemas.microsoft.com/office/drawing/2014/chart" uri="{C3380CC4-5D6E-409C-BE32-E72D297353CC}">
              <c16:uniqueId val="{00000001-92E3-492F-B5CF-026A9932926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819176</c:v>
                </c:pt>
                <c:pt idx="1">
                  <c:v>832748</c:v>
                </c:pt>
                <c:pt idx="2">
                  <c:v>723322</c:v>
                </c:pt>
                <c:pt idx="3">
                  <c:v>685062</c:v>
                </c:pt>
                <c:pt idx="4">
                  <c:v>655755</c:v>
                </c:pt>
              </c:numCache>
            </c:numRef>
          </c:val>
          <c:extLst>
            <c:ext xmlns:c16="http://schemas.microsoft.com/office/drawing/2014/chart" uri="{C3380CC4-5D6E-409C-BE32-E72D297353CC}">
              <c16:uniqueId val="{00000000-CF31-4257-96C3-84C184D8FD1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28825</c:v>
                </c:pt>
                <c:pt idx="4">
                  <c:v>26838</c:v>
                </c:pt>
              </c:numCache>
            </c:numRef>
          </c:val>
          <c:smooth val="0"/>
          <c:extLst>
            <c:ext xmlns:c16="http://schemas.microsoft.com/office/drawing/2014/chart" uri="{C3380CC4-5D6E-409C-BE32-E72D297353CC}">
              <c16:uniqueId val="{00000001-CF31-4257-96C3-84C184D8FD1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row>
    <row r="3" spans="1:382" ht="9.75" customHeight="1" x14ac:dyDescent="0.15">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row>
    <row r="4" spans="1:382" ht="9.75" customHeight="1" x14ac:dyDescent="0.15">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1" t="str">
        <f>データ!H6&amp;"　"&amp;データ!I6</f>
        <v>大阪府大阪市　西横堀駐車場</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4" t="s">
        <v>1</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6"/>
      <c r="AQ7" s="134" t="s">
        <v>2</v>
      </c>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6"/>
      <c r="CF7" s="134" t="s">
        <v>3</v>
      </c>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6"/>
      <c r="DU7" s="142" t="s">
        <v>4</v>
      </c>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37" t="s">
        <v>5</v>
      </c>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4"/>
      <c r="GZ7" s="4"/>
      <c r="HA7" s="4"/>
      <c r="HB7" s="4"/>
      <c r="HC7" s="4"/>
      <c r="HD7" s="4"/>
      <c r="HE7" s="4"/>
      <c r="HF7" s="4"/>
      <c r="HG7" s="4"/>
      <c r="HH7" s="4"/>
      <c r="HI7" s="4"/>
      <c r="HJ7" s="4"/>
      <c r="HK7" s="4"/>
      <c r="HL7" s="4"/>
      <c r="HM7" s="4"/>
      <c r="HN7" s="4"/>
      <c r="HO7" s="4"/>
      <c r="HP7" s="4"/>
      <c r="HQ7" s="4"/>
      <c r="HR7" s="4"/>
      <c r="HS7" s="4"/>
      <c r="HT7" s="4"/>
      <c r="HU7" s="4"/>
      <c r="HV7" s="4"/>
      <c r="HW7" s="4"/>
      <c r="HX7" s="137" t="s">
        <v>6</v>
      </c>
      <c r="HY7" s="137"/>
      <c r="HZ7" s="137"/>
      <c r="IA7" s="137"/>
      <c r="IB7" s="137"/>
      <c r="IC7" s="137"/>
      <c r="ID7" s="137"/>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t="s">
        <v>7</v>
      </c>
      <c r="JR7" s="137"/>
      <c r="JS7" s="137"/>
      <c r="JT7" s="137"/>
      <c r="JU7" s="137"/>
      <c r="JV7" s="137"/>
      <c r="JW7" s="137"/>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t="s">
        <v>8</v>
      </c>
      <c r="LK7" s="137"/>
      <c r="LL7" s="137"/>
      <c r="LM7" s="137"/>
      <c r="LN7" s="137"/>
      <c r="LO7" s="137"/>
      <c r="LP7" s="137"/>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3"/>
      <c r="ND7" s="6" t="s">
        <v>9</v>
      </c>
      <c r="NE7" s="7"/>
      <c r="NF7" s="7"/>
      <c r="NG7" s="7"/>
      <c r="NH7" s="7"/>
      <c r="NI7" s="7"/>
      <c r="NJ7" s="7"/>
      <c r="NK7" s="7"/>
      <c r="NL7" s="7"/>
      <c r="NM7" s="7"/>
      <c r="NN7" s="7"/>
      <c r="NO7" s="7"/>
      <c r="NP7" s="7"/>
      <c r="NQ7" s="8"/>
    </row>
    <row r="8" spans="1:382" ht="18.75" customHeight="1" x14ac:dyDescent="0.15">
      <c r="A8" s="2"/>
      <c r="B8" s="123" t="str">
        <f>データ!J7</f>
        <v>法非適用</v>
      </c>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123" t="str">
        <f>データ!K7</f>
        <v>駐車場整備事業</v>
      </c>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5"/>
      <c r="CF8" s="123" t="str">
        <f>データ!L7</f>
        <v>-</v>
      </c>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5"/>
      <c r="DU8" s="127" t="str">
        <f>データ!M7</f>
        <v>Ａ１Ｂ１</v>
      </c>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t="str">
        <f>データ!N7</f>
        <v>非設置</v>
      </c>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4"/>
      <c r="GZ8" s="4"/>
      <c r="HA8" s="4"/>
      <c r="HB8" s="4"/>
      <c r="HC8" s="4"/>
      <c r="HD8" s="4"/>
      <c r="HE8" s="4"/>
      <c r="HF8" s="4"/>
      <c r="HG8" s="4"/>
      <c r="HH8" s="4"/>
      <c r="HI8" s="4"/>
      <c r="HJ8" s="4"/>
      <c r="HK8" s="4"/>
      <c r="HL8" s="4"/>
      <c r="HM8" s="4"/>
      <c r="HN8" s="4"/>
      <c r="HO8" s="4"/>
      <c r="HP8" s="4"/>
      <c r="HQ8" s="4"/>
      <c r="HR8" s="4"/>
      <c r="HS8" s="4"/>
      <c r="HT8" s="4"/>
      <c r="HU8" s="4"/>
      <c r="HV8" s="4"/>
      <c r="HW8" s="4"/>
      <c r="HX8" s="127" t="str">
        <f>データ!S7</f>
        <v>商業施設</v>
      </c>
      <c r="HY8" s="127"/>
      <c r="HZ8" s="127"/>
      <c r="IA8" s="127"/>
      <c r="IB8" s="127"/>
      <c r="IC8" s="127"/>
      <c r="ID8" s="127"/>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t="str">
        <f>データ!T7</f>
        <v>有</v>
      </c>
      <c r="JR8" s="127"/>
      <c r="JS8" s="127"/>
      <c r="JT8" s="127"/>
      <c r="JU8" s="127"/>
      <c r="JV8" s="127"/>
      <c r="JW8" s="127"/>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6">
        <f>データ!U7</f>
        <v>39984</v>
      </c>
      <c r="LK8" s="126"/>
      <c r="LL8" s="126"/>
      <c r="LM8" s="126"/>
      <c r="LN8" s="126"/>
      <c r="LO8" s="126"/>
      <c r="LP8" s="126"/>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3"/>
      <c r="ND8" s="132" t="s">
        <v>10</v>
      </c>
      <c r="NE8" s="133"/>
      <c r="NF8" s="9" t="s">
        <v>11</v>
      </c>
      <c r="NG8" s="10"/>
      <c r="NH8" s="10"/>
      <c r="NI8" s="10"/>
      <c r="NJ8" s="10"/>
      <c r="NK8" s="10"/>
      <c r="NL8" s="10"/>
      <c r="NM8" s="10"/>
      <c r="NN8" s="10"/>
      <c r="NO8" s="10"/>
      <c r="NP8" s="10"/>
      <c r="NQ8" s="11"/>
    </row>
    <row r="9" spans="1:382" ht="18.75" customHeight="1" x14ac:dyDescent="0.15">
      <c r="A9" s="2"/>
      <c r="B9" s="134" t="s">
        <v>12</v>
      </c>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6"/>
      <c r="AQ9" s="134" t="s">
        <v>13</v>
      </c>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6"/>
      <c r="CF9" s="134" t="s">
        <v>14</v>
      </c>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6"/>
      <c r="DU9" s="137" t="s">
        <v>15</v>
      </c>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7" t="s">
        <v>16</v>
      </c>
      <c r="HY9" s="137"/>
      <c r="HZ9" s="137"/>
      <c r="IA9" s="137"/>
      <c r="IB9" s="137"/>
      <c r="IC9" s="137"/>
      <c r="ID9" s="137"/>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t="s">
        <v>17</v>
      </c>
      <c r="JR9" s="137"/>
      <c r="JS9" s="137"/>
      <c r="JT9" s="137"/>
      <c r="JU9" s="137"/>
      <c r="JV9" s="137"/>
      <c r="JW9" s="137"/>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t="s">
        <v>18</v>
      </c>
      <c r="LK9" s="137"/>
      <c r="LL9" s="137"/>
      <c r="LM9" s="137"/>
      <c r="LN9" s="137"/>
      <c r="LO9" s="137"/>
      <c r="LP9" s="137"/>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3"/>
      <c r="ND9" s="138" t="s">
        <v>19</v>
      </c>
      <c r="NE9" s="139"/>
      <c r="NF9" s="12" t="s">
        <v>20</v>
      </c>
      <c r="NG9" s="13"/>
      <c r="NH9" s="13"/>
      <c r="NI9" s="13"/>
      <c r="NJ9" s="13"/>
      <c r="NK9" s="13"/>
      <c r="NL9" s="13"/>
      <c r="NM9" s="13"/>
      <c r="NN9" s="13"/>
      <c r="NO9" s="13"/>
      <c r="NP9" s="13"/>
      <c r="NQ9" s="14"/>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
        <v>117</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3" t="str">
        <f>データ!Q7</f>
        <v>立体式</v>
      </c>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5"/>
      <c r="DU10" s="126">
        <f>データ!R7</f>
        <v>54</v>
      </c>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6">
        <f>データ!V7</f>
        <v>1250</v>
      </c>
      <c r="HY10" s="126"/>
      <c r="HZ10" s="126"/>
      <c r="IA10" s="126"/>
      <c r="IB10" s="126"/>
      <c r="IC10" s="126"/>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f>データ!W7</f>
        <v>600</v>
      </c>
      <c r="JR10" s="126"/>
      <c r="JS10" s="126"/>
      <c r="JT10" s="126"/>
      <c r="JU10" s="126"/>
      <c r="JV10" s="126"/>
      <c r="JW10" s="126"/>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7" t="str">
        <f>データ!X7</f>
        <v>利用料金制</v>
      </c>
      <c r="LK10" s="127"/>
      <c r="LL10" s="127"/>
      <c r="LM10" s="127"/>
      <c r="LN10" s="127"/>
      <c r="LO10" s="127"/>
      <c r="LP10" s="127"/>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2"/>
      <c r="ND10" s="128" t="s">
        <v>21</v>
      </c>
      <c r="NE10" s="129"/>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0" t="s">
        <v>23</v>
      </c>
      <c r="NE11" s="130"/>
      <c r="NF11" s="130"/>
      <c r="NG11" s="130"/>
      <c r="NH11" s="130"/>
      <c r="NI11" s="130"/>
      <c r="NJ11" s="130"/>
      <c r="NK11" s="130"/>
      <c r="NL11" s="130"/>
      <c r="NM11" s="130"/>
      <c r="NN11" s="130"/>
      <c r="NO11" s="130"/>
      <c r="NP11" s="130"/>
      <c r="NQ11" s="130"/>
      <c r="NR11" s="130"/>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0"/>
      <c r="NE12" s="130"/>
      <c r="NF12" s="130"/>
      <c r="NG12" s="130"/>
      <c r="NH12" s="130"/>
      <c r="NI12" s="130"/>
      <c r="NJ12" s="130"/>
      <c r="NK12" s="130"/>
      <c r="NL12" s="130"/>
      <c r="NM12" s="130"/>
      <c r="NN12" s="130"/>
      <c r="NO12" s="130"/>
      <c r="NP12" s="130"/>
      <c r="NQ12" s="130"/>
      <c r="NR12" s="130"/>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1"/>
      <c r="NE13" s="131"/>
      <c r="NF13" s="131"/>
      <c r="NG13" s="131"/>
      <c r="NH13" s="131"/>
      <c r="NI13" s="131"/>
      <c r="NJ13" s="131"/>
      <c r="NK13" s="131"/>
      <c r="NL13" s="131"/>
      <c r="NM13" s="131"/>
      <c r="NN13" s="131"/>
      <c r="NO13" s="131"/>
      <c r="NP13" s="131"/>
      <c r="NQ13" s="131"/>
      <c r="NR13" s="131"/>
    </row>
    <row r="14" spans="1:382" ht="13.5" customHeight="1" x14ac:dyDescent="0.15">
      <c r="A14" s="18"/>
      <c r="B14" s="6"/>
      <c r="C14" s="7"/>
      <c r="D14" s="7"/>
      <c r="E14" s="7"/>
      <c r="F14" s="7"/>
      <c r="G14" s="7"/>
      <c r="H14" s="115" t="s">
        <v>24</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7"/>
      <c r="IG14" s="7"/>
      <c r="IH14" s="7"/>
      <c r="II14" s="7"/>
      <c r="IJ14" s="8"/>
      <c r="IK14" s="7"/>
      <c r="IL14" s="7"/>
      <c r="IM14" s="7"/>
      <c r="IN14" s="7"/>
      <c r="IO14" s="7"/>
      <c r="IP14" s="115" t="s">
        <v>25</v>
      </c>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20"/>
      <c r="IG15" s="20"/>
      <c r="IH15" s="20"/>
      <c r="II15" s="20"/>
      <c r="IJ15" s="21"/>
      <c r="IK15" s="20"/>
      <c r="IL15" s="20"/>
      <c r="IM15" s="20"/>
      <c r="IN15" s="20"/>
      <c r="IO15" s="20"/>
      <c r="IP15" s="116"/>
      <c r="IQ15" s="116"/>
      <c r="IR15" s="116"/>
      <c r="IS15" s="116"/>
      <c r="IT15" s="116"/>
      <c r="IU15" s="116"/>
      <c r="IV15" s="116"/>
      <c r="IW15" s="116"/>
      <c r="IX15" s="116"/>
      <c r="IY15" s="116"/>
      <c r="IZ15" s="116"/>
      <c r="JA15" s="116"/>
      <c r="JB15" s="116"/>
      <c r="JC15" s="116"/>
      <c r="JD15" s="116"/>
      <c r="JE15" s="116"/>
      <c r="JF15" s="116"/>
      <c r="JG15" s="116"/>
      <c r="JH15" s="116"/>
      <c r="JI15" s="116"/>
      <c r="JJ15" s="116"/>
      <c r="JK15" s="116"/>
      <c r="JL15" s="116"/>
      <c r="JM15" s="116"/>
      <c r="JN15" s="116"/>
      <c r="JO15" s="116"/>
      <c r="JP15" s="116"/>
      <c r="JQ15" s="116"/>
      <c r="JR15" s="116"/>
      <c r="JS15" s="116"/>
      <c r="JT15" s="116"/>
      <c r="JU15" s="116"/>
      <c r="JV15" s="116"/>
      <c r="JW15" s="116"/>
      <c r="JX15" s="116"/>
      <c r="JY15" s="116"/>
      <c r="JZ15" s="116"/>
      <c r="KA15" s="116"/>
      <c r="KB15" s="116"/>
      <c r="KC15" s="116"/>
      <c r="KD15" s="116"/>
      <c r="KE15" s="116"/>
      <c r="KF15" s="116"/>
      <c r="KG15" s="116"/>
      <c r="KH15" s="116"/>
      <c r="KI15" s="116"/>
      <c r="KJ15" s="116"/>
      <c r="KK15" s="116"/>
      <c r="KL15" s="116"/>
      <c r="KM15" s="116"/>
      <c r="KN15" s="116"/>
      <c r="KO15" s="116"/>
      <c r="KP15" s="116"/>
      <c r="KQ15" s="116"/>
      <c r="KR15" s="116"/>
      <c r="KS15" s="116"/>
      <c r="KT15" s="116"/>
      <c r="KU15" s="116"/>
      <c r="KV15" s="116"/>
      <c r="KW15" s="116"/>
      <c r="KX15" s="116"/>
      <c r="KY15" s="116"/>
      <c r="KZ15" s="116"/>
      <c r="LA15" s="116"/>
      <c r="LB15" s="116"/>
      <c r="LC15" s="116"/>
      <c r="LD15" s="116"/>
      <c r="LE15" s="116"/>
      <c r="LF15" s="116"/>
      <c r="LG15" s="116"/>
      <c r="LH15" s="116"/>
      <c r="LI15" s="116"/>
      <c r="LJ15" s="116"/>
      <c r="LK15" s="116"/>
      <c r="LL15" s="116"/>
      <c r="LM15" s="116"/>
      <c r="LN15" s="116"/>
      <c r="LO15" s="116"/>
      <c r="LP15" s="116"/>
      <c r="LQ15" s="116"/>
      <c r="LR15" s="116"/>
      <c r="LS15" s="116"/>
      <c r="LT15" s="116"/>
      <c r="LU15" s="116"/>
      <c r="LV15" s="116"/>
      <c r="LW15" s="116"/>
      <c r="LX15" s="116"/>
      <c r="LY15" s="116"/>
      <c r="LZ15" s="116"/>
      <c r="MA15" s="116"/>
      <c r="MB15" s="116"/>
      <c r="MC15" s="116"/>
      <c r="MD15" s="116"/>
      <c r="ME15" s="116"/>
      <c r="MF15" s="116"/>
      <c r="MG15" s="116"/>
      <c r="MH15" s="116"/>
      <c r="MI15" s="116"/>
      <c r="MJ15" s="116"/>
      <c r="MK15" s="116"/>
      <c r="ML15" s="116"/>
      <c r="MM15" s="116"/>
      <c r="MN15" s="116"/>
      <c r="MO15" s="116"/>
      <c r="MP15" s="116"/>
      <c r="MQ15" s="116"/>
      <c r="MR15" s="116"/>
      <c r="MS15" s="116"/>
      <c r="MT15" s="116"/>
      <c r="MU15" s="116"/>
      <c r="MV15" s="116"/>
      <c r="MW15" s="20"/>
      <c r="MX15" s="20"/>
      <c r="MY15" s="20"/>
      <c r="MZ15" s="20"/>
      <c r="NA15" s="20"/>
      <c r="NB15" s="21"/>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720</v>
      </c>
      <c r="V31" s="110"/>
      <c r="W31" s="110"/>
      <c r="X31" s="110"/>
      <c r="Y31" s="110"/>
      <c r="Z31" s="110"/>
      <c r="AA31" s="110"/>
      <c r="AB31" s="110"/>
      <c r="AC31" s="110"/>
      <c r="AD31" s="110"/>
      <c r="AE31" s="110"/>
      <c r="AF31" s="110"/>
      <c r="AG31" s="110"/>
      <c r="AH31" s="110"/>
      <c r="AI31" s="110"/>
      <c r="AJ31" s="110"/>
      <c r="AK31" s="110"/>
      <c r="AL31" s="110"/>
      <c r="AM31" s="110"/>
      <c r="AN31" s="110">
        <f>データ!Z7</f>
        <v>717</v>
      </c>
      <c r="AO31" s="110"/>
      <c r="AP31" s="110"/>
      <c r="AQ31" s="110"/>
      <c r="AR31" s="110"/>
      <c r="AS31" s="110"/>
      <c r="AT31" s="110"/>
      <c r="AU31" s="110"/>
      <c r="AV31" s="110"/>
      <c r="AW31" s="110"/>
      <c r="AX31" s="110"/>
      <c r="AY31" s="110"/>
      <c r="AZ31" s="110"/>
      <c r="BA31" s="110"/>
      <c r="BB31" s="110"/>
      <c r="BC31" s="110"/>
      <c r="BD31" s="110"/>
      <c r="BE31" s="110"/>
      <c r="BF31" s="110"/>
      <c r="BG31" s="110">
        <f>データ!AA7</f>
        <v>546.4</v>
      </c>
      <c r="BH31" s="110"/>
      <c r="BI31" s="110"/>
      <c r="BJ31" s="110"/>
      <c r="BK31" s="110"/>
      <c r="BL31" s="110"/>
      <c r="BM31" s="110"/>
      <c r="BN31" s="110"/>
      <c r="BO31" s="110"/>
      <c r="BP31" s="110"/>
      <c r="BQ31" s="110"/>
      <c r="BR31" s="110"/>
      <c r="BS31" s="110"/>
      <c r="BT31" s="110"/>
      <c r="BU31" s="110"/>
      <c r="BV31" s="110"/>
      <c r="BW31" s="110"/>
      <c r="BX31" s="110"/>
      <c r="BY31" s="110"/>
      <c r="BZ31" s="110">
        <f>データ!AB7</f>
        <v>537.9</v>
      </c>
      <c r="CA31" s="110"/>
      <c r="CB31" s="110"/>
      <c r="CC31" s="110"/>
      <c r="CD31" s="110"/>
      <c r="CE31" s="110"/>
      <c r="CF31" s="110"/>
      <c r="CG31" s="110"/>
      <c r="CH31" s="110"/>
      <c r="CI31" s="110"/>
      <c r="CJ31" s="110"/>
      <c r="CK31" s="110"/>
      <c r="CL31" s="110"/>
      <c r="CM31" s="110"/>
      <c r="CN31" s="110"/>
      <c r="CO31" s="110"/>
      <c r="CP31" s="110"/>
      <c r="CQ31" s="110"/>
      <c r="CR31" s="110"/>
      <c r="CS31" s="110">
        <f>データ!AC7</f>
        <v>525.1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164.2</v>
      </c>
      <c r="JD31" s="81"/>
      <c r="JE31" s="81"/>
      <c r="JF31" s="81"/>
      <c r="JG31" s="81"/>
      <c r="JH31" s="81"/>
      <c r="JI31" s="81"/>
      <c r="JJ31" s="81"/>
      <c r="JK31" s="81"/>
      <c r="JL31" s="81"/>
      <c r="JM31" s="81"/>
      <c r="JN31" s="81"/>
      <c r="JO31" s="81"/>
      <c r="JP31" s="81"/>
      <c r="JQ31" s="81"/>
      <c r="JR31" s="81"/>
      <c r="JS31" s="81"/>
      <c r="JT31" s="81"/>
      <c r="JU31" s="82"/>
      <c r="JV31" s="80">
        <f>データ!DL7</f>
        <v>164</v>
      </c>
      <c r="JW31" s="81"/>
      <c r="JX31" s="81"/>
      <c r="JY31" s="81"/>
      <c r="JZ31" s="81"/>
      <c r="KA31" s="81"/>
      <c r="KB31" s="81"/>
      <c r="KC31" s="81"/>
      <c r="KD31" s="81"/>
      <c r="KE31" s="81"/>
      <c r="KF31" s="81"/>
      <c r="KG31" s="81"/>
      <c r="KH31" s="81"/>
      <c r="KI31" s="81"/>
      <c r="KJ31" s="81"/>
      <c r="KK31" s="81"/>
      <c r="KL31" s="81"/>
      <c r="KM31" s="81"/>
      <c r="KN31" s="82"/>
      <c r="KO31" s="80">
        <f>データ!DM7</f>
        <v>144.6</v>
      </c>
      <c r="KP31" s="81"/>
      <c r="KQ31" s="81"/>
      <c r="KR31" s="81"/>
      <c r="KS31" s="81"/>
      <c r="KT31" s="81"/>
      <c r="KU31" s="81"/>
      <c r="KV31" s="81"/>
      <c r="KW31" s="81"/>
      <c r="KX31" s="81"/>
      <c r="KY31" s="81"/>
      <c r="KZ31" s="81"/>
      <c r="LA31" s="81"/>
      <c r="LB31" s="81"/>
      <c r="LC31" s="81"/>
      <c r="LD31" s="81"/>
      <c r="LE31" s="81"/>
      <c r="LF31" s="81"/>
      <c r="LG31" s="82"/>
      <c r="LH31" s="80">
        <f>データ!DN7</f>
        <v>135.4</v>
      </c>
      <c r="LI31" s="81"/>
      <c r="LJ31" s="81"/>
      <c r="LK31" s="81"/>
      <c r="LL31" s="81"/>
      <c r="LM31" s="81"/>
      <c r="LN31" s="81"/>
      <c r="LO31" s="81"/>
      <c r="LP31" s="81"/>
      <c r="LQ31" s="81"/>
      <c r="LR31" s="81"/>
      <c r="LS31" s="81"/>
      <c r="LT31" s="81"/>
      <c r="LU31" s="81"/>
      <c r="LV31" s="81"/>
      <c r="LW31" s="81"/>
      <c r="LX31" s="81"/>
      <c r="LY31" s="81"/>
      <c r="LZ31" s="82"/>
      <c r="MA31" s="80">
        <f>データ!DO7</f>
        <v>127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243</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12" t="s">
        <v>129</v>
      </c>
      <c r="NE32" s="113"/>
      <c r="NF32" s="113"/>
      <c r="NG32" s="113"/>
      <c r="NH32" s="113"/>
      <c r="NI32" s="113"/>
      <c r="NJ32" s="113"/>
      <c r="NK32" s="113"/>
      <c r="NL32" s="113"/>
      <c r="NM32" s="113"/>
      <c r="NN32" s="113"/>
      <c r="NO32" s="113"/>
      <c r="NP32" s="113"/>
      <c r="NQ32" s="113"/>
      <c r="NR32" s="11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86</v>
      </c>
      <c r="EM52" s="110"/>
      <c r="EN52" s="110"/>
      <c r="EO52" s="110"/>
      <c r="EP52" s="110"/>
      <c r="EQ52" s="110"/>
      <c r="ER52" s="110"/>
      <c r="ES52" s="110"/>
      <c r="ET52" s="110"/>
      <c r="EU52" s="110"/>
      <c r="EV52" s="110"/>
      <c r="EW52" s="110"/>
      <c r="EX52" s="110"/>
      <c r="EY52" s="110"/>
      <c r="EZ52" s="110"/>
      <c r="FA52" s="110"/>
      <c r="FB52" s="110"/>
      <c r="FC52" s="110"/>
      <c r="FD52" s="110"/>
      <c r="FE52" s="110">
        <f>データ!BG7</f>
        <v>86</v>
      </c>
      <c r="FF52" s="110"/>
      <c r="FG52" s="110"/>
      <c r="FH52" s="110"/>
      <c r="FI52" s="110"/>
      <c r="FJ52" s="110"/>
      <c r="FK52" s="110"/>
      <c r="FL52" s="110"/>
      <c r="FM52" s="110"/>
      <c r="FN52" s="110"/>
      <c r="FO52" s="110"/>
      <c r="FP52" s="110"/>
      <c r="FQ52" s="110"/>
      <c r="FR52" s="110"/>
      <c r="FS52" s="110"/>
      <c r="FT52" s="110"/>
      <c r="FU52" s="110"/>
      <c r="FV52" s="110"/>
      <c r="FW52" s="110"/>
      <c r="FX52" s="110">
        <f>データ!BH7</f>
        <v>81.7</v>
      </c>
      <c r="FY52" s="110"/>
      <c r="FZ52" s="110"/>
      <c r="GA52" s="110"/>
      <c r="GB52" s="110"/>
      <c r="GC52" s="110"/>
      <c r="GD52" s="110"/>
      <c r="GE52" s="110"/>
      <c r="GF52" s="110"/>
      <c r="GG52" s="110"/>
      <c r="GH52" s="110"/>
      <c r="GI52" s="110"/>
      <c r="GJ52" s="110"/>
      <c r="GK52" s="110"/>
      <c r="GL52" s="110"/>
      <c r="GM52" s="110"/>
      <c r="GN52" s="110"/>
      <c r="GO52" s="110"/>
      <c r="GP52" s="110"/>
      <c r="GQ52" s="110">
        <f>データ!BI7</f>
        <v>81.400000000000006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81</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819176</v>
      </c>
      <c r="JD52" s="106"/>
      <c r="JE52" s="106"/>
      <c r="JF52" s="106"/>
      <c r="JG52" s="106"/>
      <c r="JH52" s="106"/>
      <c r="JI52" s="106"/>
      <c r="JJ52" s="106"/>
      <c r="JK52" s="106"/>
      <c r="JL52" s="106"/>
      <c r="JM52" s="106"/>
      <c r="JN52" s="106"/>
      <c r="JO52" s="106"/>
      <c r="JP52" s="106"/>
      <c r="JQ52" s="106"/>
      <c r="JR52" s="106"/>
      <c r="JS52" s="106"/>
      <c r="JT52" s="106"/>
      <c r="JU52" s="106"/>
      <c r="JV52" s="106">
        <f>データ!BR7</f>
        <v>832748</v>
      </c>
      <c r="JW52" s="106"/>
      <c r="JX52" s="106"/>
      <c r="JY52" s="106"/>
      <c r="JZ52" s="106"/>
      <c r="KA52" s="106"/>
      <c r="KB52" s="106"/>
      <c r="KC52" s="106"/>
      <c r="KD52" s="106"/>
      <c r="KE52" s="106"/>
      <c r="KF52" s="106"/>
      <c r="KG52" s="106"/>
      <c r="KH52" s="106"/>
      <c r="KI52" s="106"/>
      <c r="KJ52" s="106"/>
      <c r="KK52" s="106"/>
      <c r="KL52" s="106"/>
      <c r="KM52" s="106"/>
      <c r="KN52" s="106"/>
      <c r="KO52" s="106">
        <f>データ!BS7</f>
        <v>723322</v>
      </c>
      <c r="KP52" s="106"/>
      <c r="KQ52" s="106"/>
      <c r="KR52" s="106"/>
      <c r="KS52" s="106"/>
      <c r="KT52" s="106"/>
      <c r="KU52" s="106"/>
      <c r="KV52" s="106"/>
      <c r="KW52" s="106"/>
      <c r="KX52" s="106"/>
      <c r="KY52" s="106"/>
      <c r="KZ52" s="106"/>
      <c r="LA52" s="106"/>
      <c r="LB52" s="106"/>
      <c r="LC52" s="106"/>
      <c r="LD52" s="106"/>
      <c r="LE52" s="106"/>
      <c r="LF52" s="106"/>
      <c r="LG52" s="106"/>
      <c r="LH52" s="106">
        <f>データ!BT7</f>
        <v>685062</v>
      </c>
      <c r="LI52" s="106"/>
      <c r="LJ52" s="106"/>
      <c r="LK52" s="106"/>
      <c r="LL52" s="106"/>
      <c r="LM52" s="106"/>
      <c r="LN52" s="106"/>
      <c r="LO52" s="106"/>
      <c r="LP52" s="106"/>
      <c r="LQ52" s="106"/>
      <c r="LR52" s="106"/>
      <c r="LS52" s="106"/>
      <c r="LT52" s="106"/>
      <c r="LU52" s="106"/>
      <c r="LV52" s="106"/>
      <c r="LW52" s="106"/>
      <c r="LX52" s="106"/>
      <c r="LY52" s="106"/>
      <c r="LZ52" s="106"/>
      <c r="MA52" s="106">
        <f>データ!BU7</f>
        <v>655755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23</v>
      </c>
      <c r="CA53" s="106"/>
      <c r="CB53" s="106"/>
      <c r="CC53" s="106"/>
      <c r="CD53" s="106"/>
      <c r="CE53" s="106"/>
      <c r="CF53" s="106"/>
      <c r="CG53" s="106"/>
      <c r="CH53" s="106"/>
      <c r="CI53" s="106"/>
      <c r="CJ53" s="106"/>
      <c r="CK53" s="106"/>
      <c r="CL53" s="106"/>
      <c r="CM53" s="106"/>
      <c r="CN53" s="106"/>
      <c r="CO53" s="106"/>
      <c r="CP53" s="106"/>
      <c r="CQ53" s="106"/>
      <c r="CR53" s="106"/>
      <c r="CS53" s="106">
        <f>データ!BD7</f>
        <v>11</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30.4</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28825</v>
      </c>
      <c r="LI53" s="106"/>
      <c r="LJ53" s="106"/>
      <c r="LK53" s="106"/>
      <c r="LL53" s="106"/>
      <c r="LM53" s="106"/>
      <c r="LN53" s="106"/>
      <c r="LO53" s="106"/>
      <c r="LP53" s="106"/>
      <c r="LQ53" s="106"/>
      <c r="LR53" s="106"/>
      <c r="LS53" s="106"/>
      <c r="LT53" s="106"/>
      <c r="LU53" s="106"/>
      <c r="LV53" s="106"/>
      <c r="LW53" s="106"/>
      <c r="LX53" s="106"/>
      <c r="LY53" s="106"/>
      <c r="LZ53" s="106"/>
      <c r="MA53" s="106">
        <f>データ!BZ7</f>
        <v>26838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5" t="s">
        <v>31</v>
      </c>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c r="CD60" s="115"/>
      <c r="CE60" s="115"/>
      <c r="CF60" s="115"/>
      <c r="CG60" s="115"/>
      <c r="CH60" s="115"/>
      <c r="CI60" s="115"/>
      <c r="CJ60" s="115"/>
      <c r="CK60" s="115"/>
      <c r="CL60" s="115"/>
      <c r="CM60" s="115"/>
      <c r="CN60" s="115"/>
      <c r="CO60" s="115"/>
      <c r="CP60" s="115"/>
      <c r="CQ60" s="115"/>
      <c r="CR60" s="115"/>
      <c r="CS60" s="115"/>
      <c r="CT60" s="115"/>
      <c r="CU60" s="115"/>
      <c r="CV60" s="115"/>
      <c r="CW60" s="115"/>
      <c r="CX60" s="115"/>
      <c r="CY60" s="115"/>
      <c r="CZ60" s="115"/>
      <c r="DA60" s="115"/>
      <c r="DB60" s="115"/>
      <c r="DC60" s="115"/>
      <c r="DD60" s="115"/>
      <c r="DE60" s="115"/>
      <c r="DF60" s="115"/>
      <c r="DG60" s="115"/>
      <c r="DH60" s="115"/>
      <c r="DI60" s="115"/>
      <c r="DJ60" s="115"/>
      <c r="DK60" s="115"/>
      <c r="DL60" s="115"/>
      <c r="DM60" s="115"/>
      <c r="DN60" s="115"/>
      <c r="DO60" s="115"/>
      <c r="DP60" s="115"/>
      <c r="DQ60" s="115"/>
      <c r="DR60" s="115"/>
      <c r="DS60" s="115"/>
      <c r="DT60" s="115"/>
      <c r="DU60" s="115"/>
      <c r="DV60" s="115"/>
      <c r="DW60" s="115"/>
      <c r="DX60" s="115"/>
      <c r="DY60" s="115"/>
      <c r="DZ60" s="115"/>
      <c r="EA60" s="115"/>
      <c r="EB60" s="115"/>
      <c r="EC60" s="115"/>
      <c r="ED60" s="115"/>
      <c r="EE60" s="115"/>
      <c r="EF60" s="115"/>
      <c r="EG60" s="115"/>
      <c r="EH60" s="115"/>
      <c r="EI60" s="115"/>
      <c r="EJ60" s="115"/>
      <c r="EK60" s="115"/>
      <c r="EL60" s="115"/>
      <c r="EM60" s="115"/>
      <c r="EN60" s="115"/>
      <c r="EO60" s="115"/>
      <c r="EP60" s="115"/>
      <c r="EQ60" s="115"/>
      <c r="ER60" s="115"/>
      <c r="ES60" s="115"/>
      <c r="ET60" s="115"/>
      <c r="EU60" s="115"/>
      <c r="EV60" s="115"/>
      <c r="EW60" s="115"/>
      <c r="EX60" s="115"/>
      <c r="EY60" s="115"/>
      <c r="EZ60" s="115"/>
      <c r="FA60" s="115"/>
      <c r="FB60" s="115"/>
      <c r="FC60" s="115"/>
      <c r="FD60" s="115"/>
      <c r="FE60" s="115"/>
      <c r="FF60" s="115"/>
      <c r="FG60" s="115"/>
      <c r="FH60" s="115"/>
      <c r="FI60" s="115"/>
      <c r="FJ60" s="115"/>
      <c r="FK60" s="115"/>
      <c r="FL60" s="115"/>
      <c r="FM60" s="115"/>
      <c r="FN60" s="115"/>
      <c r="FO60" s="115"/>
      <c r="FP60" s="115"/>
      <c r="FQ60" s="115"/>
      <c r="FR60" s="115"/>
      <c r="FS60" s="115"/>
      <c r="FT60" s="115"/>
      <c r="FU60" s="115"/>
      <c r="FV60" s="115"/>
      <c r="FW60" s="115"/>
      <c r="FX60" s="115"/>
      <c r="FY60" s="115"/>
      <c r="FZ60" s="115"/>
      <c r="GA60" s="115"/>
      <c r="GB60" s="115"/>
      <c r="GC60" s="115"/>
      <c r="GD60" s="115"/>
      <c r="GE60" s="115"/>
      <c r="GF60" s="115"/>
      <c r="GG60" s="115"/>
      <c r="GH60" s="115"/>
      <c r="GI60" s="115"/>
      <c r="GJ60" s="115"/>
      <c r="GK60" s="115"/>
      <c r="GL60" s="115"/>
      <c r="GM60" s="115"/>
      <c r="GN60" s="115"/>
      <c r="GO60" s="115"/>
      <c r="GP60" s="115"/>
      <c r="GQ60" s="115"/>
      <c r="GR60" s="115"/>
      <c r="GS60" s="115"/>
      <c r="GT60" s="115"/>
      <c r="GU60" s="115"/>
      <c r="GV60" s="115"/>
      <c r="GW60" s="115"/>
      <c r="GX60" s="115"/>
      <c r="GY60" s="115"/>
      <c r="GZ60" s="115"/>
      <c r="HA60" s="115"/>
      <c r="HB60" s="115"/>
      <c r="HC60" s="115"/>
      <c r="HD60" s="115"/>
      <c r="HE60" s="115"/>
      <c r="HF60" s="115"/>
      <c r="HG60" s="115"/>
      <c r="HH60" s="115"/>
      <c r="HI60" s="115"/>
      <c r="HJ60" s="115"/>
      <c r="HK60" s="115"/>
      <c r="HL60" s="115"/>
      <c r="HM60" s="115"/>
      <c r="HN60" s="115"/>
      <c r="HO60" s="115"/>
      <c r="HP60" s="115"/>
      <c r="HQ60" s="115"/>
      <c r="HR60" s="115"/>
      <c r="HS60" s="115"/>
      <c r="HT60" s="115"/>
      <c r="HU60" s="115"/>
      <c r="HV60" s="115"/>
      <c r="HW60" s="115"/>
      <c r="HX60" s="115"/>
      <c r="HY60" s="115"/>
      <c r="HZ60" s="115"/>
      <c r="IA60" s="115"/>
      <c r="IB60" s="115"/>
      <c r="IC60" s="115"/>
      <c r="ID60" s="115"/>
      <c r="IE60" s="115"/>
      <c r="IF60" s="115"/>
      <c r="IG60" s="115"/>
      <c r="IH60" s="115"/>
      <c r="II60" s="115"/>
      <c r="IJ60" s="115"/>
      <c r="IK60" s="115"/>
      <c r="IL60" s="115"/>
      <c r="IM60" s="115"/>
      <c r="IN60" s="115"/>
      <c r="IO60" s="115"/>
      <c r="IP60" s="115"/>
      <c r="IQ60" s="115"/>
      <c r="IR60" s="115"/>
      <c r="IS60" s="115"/>
      <c r="IT60" s="115"/>
      <c r="IU60" s="115"/>
      <c r="IV60" s="115"/>
      <c r="IW60" s="115"/>
      <c r="IX60" s="115"/>
      <c r="IY60" s="115"/>
      <c r="IZ60" s="115"/>
      <c r="JA60" s="115"/>
      <c r="JB60" s="115"/>
      <c r="JC60" s="115"/>
      <c r="JD60" s="115"/>
      <c r="JE60" s="115"/>
      <c r="JF60" s="115"/>
      <c r="JG60" s="115"/>
      <c r="JH60" s="115"/>
      <c r="JI60" s="115"/>
      <c r="JJ60" s="115"/>
      <c r="JK60" s="115"/>
      <c r="JL60" s="115"/>
      <c r="JM60" s="115"/>
      <c r="JN60" s="115"/>
      <c r="JO60" s="115"/>
      <c r="JP60" s="115"/>
      <c r="JQ60" s="115"/>
      <c r="JR60" s="115"/>
      <c r="JS60" s="115"/>
      <c r="JT60" s="115"/>
      <c r="JU60" s="115"/>
      <c r="JV60" s="115"/>
      <c r="JW60" s="115"/>
      <c r="JX60" s="115"/>
      <c r="JY60" s="115"/>
      <c r="JZ60" s="115"/>
      <c r="KA60" s="115"/>
      <c r="KB60" s="115"/>
      <c r="KC60" s="115"/>
      <c r="KD60" s="115"/>
      <c r="KE60" s="115"/>
      <c r="KF60" s="115"/>
      <c r="KG60" s="115"/>
      <c r="KH60" s="115"/>
      <c r="KI60" s="115"/>
      <c r="KJ60" s="115"/>
      <c r="KK60" s="115"/>
      <c r="KL60" s="115"/>
      <c r="KM60" s="115"/>
      <c r="KN60" s="115"/>
      <c r="KO60" s="115"/>
      <c r="KP60" s="115"/>
      <c r="KQ60" s="115"/>
      <c r="KR60" s="115"/>
      <c r="KS60" s="115"/>
      <c r="KT60" s="115"/>
      <c r="KU60" s="115"/>
      <c r="KV60" s="115"/>
      <c r="KW60" s="115"/>
      <c r="KX60" s="115"/>
      <c r="KY60" s="115"/>
      <c r="KZ60" s="115"/>
      <c r="LA60" s="115"/>
      <c r="LB60" s="115"/>
      <c r="LC60" s="115"/>
      <c r="LD60" s="115"/>
      <c r="LE60" s="115"/>
      <c r="LF60" s="115"/>
      <c r="LG60" s="115"/>
      <c r="LH60" s="115"/>
      <c r="LI60" s="115"/>
      <c r="LJ60" s="115"/>
      <c r="LK60" s="115"/>
      <c r="LL60" s="115"/>
      <c r="LM60" s="115"/>
      <c r="LN60" s="115"/>
      <c r="LO60" s="115"/>
      <c r="LP60" s="115"/>
      <c r="LQ60" s="115"/>
      <c r="LR60" s="115"/>
      <c r="LS60" s="115"/>
      <c r="LT60" s="115"/>
      <c r="LU60" s="115"/>
      <c r="LV60" s="115"/>
      <c r="LW60" s="115"/>
      <c r="LX60" s="115"/>
      <c r="LY60" s="115"/>
      <c r="LZ60" s="115"/>
      <c r="MA60" s="115"/>
      <c r="MB60" s="115"/>
      <c r="MC60" s="115"/>
      <c r="MD60" s="115"/>
      <c r="ME60" s="115"/>
      <c r="MF60" s="115"/>
      <c r="MG60" s="115"/>
      <c r="MH60" s="115"/>
      <c r="MI60" s="115"/>
      <c r="MJ60" s="115"/>
      <c r="MK60" s="115"/>
      <c r="ML60" s="115"/>
      <c r="MM60" s="115"/>
      <c r="MN60" s="115"/>
      <c r="MO60" s="115"/>
      <c r="MP60" s="115"/>
      <c r="MQ60" s="115"/>
      <c r="MR60" s="115"/>
      <c r="MS60" s="115"/>
      <c r="MT60" s="115"/>
      <c r="MU60" s="115"/>
      <c r="MV60" s="115"/>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c r="BZ61" s="116"/>
      <c r="CA61" s="116"/>
      <c r="CB61" s="116"/>
      <c r="CC61" s="116"/>
      <c r="CD61" s="116"/>
      <c r="CE61" s="116"/>
      <c r="CF61" s="116"/>
      <c r="CG61" s="116"/>
      <c r="CH61" s="116"/>
      <c r="CI61" s="116"/>
      <c r="CJ61" s="116"/>
      <c r="CK61" s="116"/>
      <c r="CL61" s="116"/>
      <c r="CM61" s="116"/>
      <c r="CN61" s="116"/>
      <c r="CO61" s="116"/>
      <c r="CP61" s="116"/>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c r="HG61" s="116"/>
      <c r="HH61" s="116"/>
      <c r="HI61" s="116"/>
      <c r="HJ61" s="116"/>
      <c r="HK61" s="116"/>
      <c r="HL61" s="116"/>
      <c r="HM61" s="116"/>
      <c r="HN61" s="116"/>
      <c r="HO61" s="116"/>
      <c r="HP61" s="116"/>
      <c r="HQ61" s="116"/>
      <c r="HR61" s="116"/>
      <c r="HS61" s="116"/>
      <c r="HT61" s="116"/>
      <c r="HU61" s="116"/>
      <c r="HV61" s="116"/>
      <c r="HW61" s="116"/>
      <c r="HX61" s="116"/>
      <c r="HY61" s="116"/>
      <c r="HZ61" s="116"/>
      <c r="IA61" s="116"/>
      <c r="IB61" s="116"/>
      <c r="IC61" s="116"/>
      <c r="ID61" s="116"/>
      <c r="IE61" s="116"/>
      <c r="IF61" s="116"/>
      <c r="IG61" s="116"/>
      <c r="IH61" s="116"/>
      <c r="II61" s="116"/>
      <c r="IJ61" s="116"/>
      <c r="IK61" s="116"/>
      <c r="IL61" s="116"/>
      <c r="IM61" s="116"/>
      <c r="IN61" s="116"/>
      <c r="IO61" s="116"/>
      <c r="IP61" s="116"/>
      <c r="IQ61" s="116"/>
      <c r="IR61" s="116"/>
      <c r="IS61" s="116"/>
      <c r="IT61" s="116"/>
      <c r="IU61" s="116"/>
      <c r="IV61" s="116"/>
      <c r="IW61" s="116"/>
      <c r="IX61" s="116"/>
      <c r="IY61" s="116"/>
      <c r="IZ61" s="116"/>
      <c r="JA61" s="116"/>
      <c r="JB61" s="116"/>
      <c r="JC61" s="116"/>
      <c r="JD61" s="116"/>
      <c r="JE61" s="116"/>
      <c r="JF61" s="116"/>
      <c r="JG61" s="116"/>
      <c r="JH61" s="116"/>
      <c r="JI61" s="116"/>
      <c r="JJ61" s="116"/>
      <c r="JK61" s="116"/>
      <c r="JL61" s="116"/>
      <c r="JM61" s="116"/>
      <c r="JN61" s="116"/>
      <c r="JO61" s="116"/>
      <c r="JP61" s="116"/>
      <c r="JQ61" s="116"/>
      <c r="JR61" s="116"/>
      <c r="JS61" s="116"/>
      <c r="JT61" s="116"/>
      <c r="JU61" s="116"/>
      <c r="JV61" s="116"/>
      <c r="JW61" s="116"/>
      <c r="JX61" s="116"/>
      <c r="JY61" s="116"/>
      <c r="JZ61" s="116"/>
      <c r="KA61" s="116"/>
      <c r="KB61" s="116"/>
      <c r="KC61" s="116"/>
      <c r="KD61" s="116"/>
      <c r="KE61" s="116"/>
      <c r="KF61" s="116"/>
      <c r="KG61" s="116"/>
      <c r="KH61" s="116"/>
      <c r="KI61" s="116"/>
      <c r="KJ61" s="116"/>
      <c r="KK61" s="116"/>
      <c r="KL61" s="116"/>
      <c r="KM61" s="116"/>
      <c r="KN61" s="116"/>
      <c r="KO61" s="116"/>
      <c r="KP61" s="116"/>
      <c r="KQ61" s="116"/>
      <c r="KR61" s="116"/>
      <c r="KS61" s="116"/>
      <c r="KT61" s="116"/>
      <c r="KU61" s="116"/>
      <c r="KV61" s="116"/>
      <c r="KW61" s="116"/>
      <c r="KX61" s="116"/>
      <c r="KY61" s="116"/>
      <c r="KZ61" s="116"/>
      <c r="LA61" s="116"/>
      <c r="LB61" s="116"/>
      <c r="LC61" s="116"/>
      <c r="LD61" s="116"/>
      <c r="LE61" s="116"/>
      <c r="LF61" s="116"/>
      <c r="LG61" s="116"/>
      <c r="LH61" s="116"/>
      <c r="LI61" s="116"/>
      <c r="LJ61" s="116"/>
      <c r="LK61" s="116"/>
      <c r="LL61" s="116"/>
      <c r="LM61" s="116"/>
      <c r="LN61" s="116"/>
      <c r="LO61" s="116"/>
      <c r="LP61" s="116"/>
      <c r="LQ61" s="116"/>
      <c r="LR61" s="116"/>
      <c r="LS61" s="116"/>
      <c r="LT61" s="116"/>
      <c r="LU61" s="116"/>
      <c r="LV61" s="116"/>
      <c r="LW61" s="116"/>
      <c r="LX61" s="116"/>
      <c r="LY61" s="116"/>
      <c r="LZ61" s="116"/>
      <c r="MA61" s="116"/>
      <c r="MB61" s="116"/>
      <c r="MC61" s="116"/>
      <c r="MD61" s="116"/>
      <c r="ME61" s="116"/>
      <c r="MF61" s="116"/>
      <c r="MG61" s="116"/>
      <c r="MH61" s="116"/>
      <c r="MI61" s="116"/>
      <c r="MJ61" s="116"/>
      <c r="MK61" s="116"/>
      <c r="ML61" s="116"/>
      <c r="MM61" s="116"/>
      <c r="MN61" s="116"/>
      <c r="MO61" s="116"/>
      <c r="MP61" s="116"/>
      <c r="MQ61" s="116"/>
      <c r="MR61" s="116"/>
      <c r="MS61" s="116"/>
      <c r="MT61" s="116"/>
      <c r="MU61" s="116"/>
      <c r="MV61" s="116"/>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8594573</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4102</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RfBILB6nrs7aENzTrNDoE7Qn4mq/2qeIYUS1Hvit+vniazo+rZ/r1W35s/EQ8llGHsVFwZxaIUb6Cnjl3rvX6g==" saltValue="DfOdQI1sC2xnBZYq2WL7U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91</v>
      </c>
      <c r="AM5" s="59" t="s">
        <v>92</v>
      </c>
      <c r="AN5" s="59" t="s">
        <v>93</v>
      </c>
      <c r="AO5" s="59" t="s">
        <v>94</v>
      </c>
      <c r="AP5" s="59" t="s">
        <v>95</v>
      </c>
      <c r="AQ5" s="59" t="s">
        <v>96</v>
      </c>
      <c r="AR5" s="59" t="s">
        <v>97</v>
      </c>
      <c r="AS5" s="59" t="s">
        <v>98</v>
      </c>
      <c r="AT5" s="59" t="s">
        <v>99</v>
      </c>
      <c r="AU5" s="59" t="s">
        <v>89</v>
      </c>
      <c r="AV5" s="59" t="s">
        <v>90</v>
      </c>
      <c r="AW5" s="59" t="s">
        <v>102</v>
      </c>
      <c r="AX5" s="59" t="s">
        <v>92</v>
      </c>
      <c r="AY5" s="59" t="s">
        <v>93</v>
      </c>
      <c r="AZ5" s="59" t="s">
        <v>94</v>
      </c>
      <c r="BA5" s="59" t="s">
        <v>95</v>
      </c>
      <c r="BB5" s="59" t="s">
        <v>96</v>
      </c>
      <c r="BC5" s="59" t="s">
        <v>97</v>
      </c>
      <c r="BD5" s="59" t="s">
        <v>98</v>
      </c>
      <c r="BE5" s="59" t="s">
        <v>99</v>
      </c>
      <c r="BF5" s="59" t="s">
        <v>100</v>
      </c>
      <c r="BG5" s="59" t="s">
        <v>90</v>
      </c>
      <c r="BH5" s="59" t="s">
        <v>102</v>
      </c>
      <c r="BI5" s="59" t="s">
        <v>92</v>
      </c>
      <c r="BJ5" s="59" t="s">
        <v>103</v>
      </c>
      <c r="BK5" s="59" t="s">
        <v>94</v>
      </c>
      <c r="BL5" s="59" t="s">
        <v>95</v>
      </c>
      <c r="BM5" s="59" t="s">
        <v>96</v>
      </c>
      <c r="BN5" s="59" t="s">
        <v>97</v>
      </c>
      <c r="BO5" s="59" t="s">
        <v>98</v>
      </c>
      <c r="BP5" s="59" t="s">
        <v>99</v>
      </c>
      <c r="BQ5" s="59" t="s">
        <v>100</v>
      </c>
      <c r="BR5" s="59" t="s">
        <v>101</v>
      </c>
      <c r="BS5" s="59" t="s">
        <v>102</v>
      </c>
      <c r="BT5" s="59" t="s">
        <v>104</v>
      </c>
      <c r="BU5" s="59" t="s">
        <v>93</v>
      </c>
      <c r="BV5" s="59" t="s">
        <v>94</v>
      </c>
      <c r="BW5" s="59" t="s">
        <v>95</v>
      </c>
      <c r="BX5" s="59" t="s">
        <v>96</v>
      </c>
      <c r="BY5" s="59" t="s">
        <v>97</v>
      </c>
      <c r="BZ5" s="59" t="s">
        <v>98</v>
      </c>
      <c r="CA5" s="59" t="s">
        <v>99</v>
      </c>
      <c r="CB5" s="59" t="s">
        <v>89</v>
      </c>
      <c r="CC5" s="59" t="s">
        <v>101</v>
      </c>
      <c r="CD5" s="59" t="s">
        <v>102</v>
      </c>
      <c r="CE5" s="59" t="s">
        <v>92</v>
      </c>
      <c r="CF5" s="59" t="s">
        <v>93</v>
      </c>
      <c r="CG5" s="59" t="s">
        <v>94</v>
      </c>
      <c r="CH5" s="59" t="s">
        <v>95</v>
      </c>
      <c r="CI5" s="59" t="s">
        <v>96</v>
      </c>
      <c r="CJ5" s="59" t="s">
        <v>97</v>
      </c>
      <c r="CK5" s="59" t="s">
        <v>98</v>
      </c>
      <c r="CL5" s="59" t="s">
        <v>99</v>
      </c>
      <c r="CM5" s="153"/>
      <c r="CN5" s="153"/>
      <c r="CO5" s="59" t="s">
        <v>89</v>
      </c>
      <c r="CP5" s="59" t="s">
        <v>101</v>
      </c>
      <c r="CQ5" s="59" t="s">
        <v>102</v>
      </c>
      <c r="CR5" s="59" t="s">
        <v>92</v>
      </c>
      <c r="CS5" s="59" t="s">
        <v>93</v>
      </c>
      <c r="CT5" s="59" t="s">
        <v>94</v>
      </c>
      <c r="CU5" s="59" t="s">
        <v>95</v>
      </c>
      <c r="CV5" s="59" t="s">
        <v>96</v>
      </c>
      <c r="CW5" s="59" t="s">
        <v>97</v>
      </c>
      <c r="CX5" s="59" t="s">
        <v>98</v>
      </c>
      <c r="CY5" s="59" t="s">
        <v>99</v>
      </c>
      <c r="CZ5" s="59" t="s">
        <v>89</v>
      </c>
      <c r="DA5" s="59" t="s">
        <v>90</v>
      </c>
      <c r="DB5" s="59" t="s">
        <v>91</v>
      </c>
      <c r="DC5" s="59" t="s">
        <v>92</v>
      </c>
      <c r="DD5" s="59" t="s">
        <v>103</v>
      </c>
      <c r="DE5" s="59" t="s">
        <v>94</v>
      </c>
      <c r="DF5" s="59" t="s">
        <v>95</v>
      </c>
      <c r="DG5" s="59" t="s">
        <v>96</v>
      </c>
      <c r="DH5" s="59" t="s">
        <v>97</v>
      </c>
      <c r="DI5" s="59" t="s">
        <v>98</v>
      </c>
      <c r="DJ5" s="59" t="s">
        <v>35</v>
      </c>
      <c r="DK5" s="59" t="s">
        <v>89</v>
      </c>
      <c r="DL5" s="59" t="s">
        <v>101</v>
      </c>
      <c r="DM5" s="59" t="s">
        <v>91</v>
      </c>
      <c r="DN5" s="59" t="s">
        <v>92</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271004</v>
      </c>
      <c r="D6" s="60">
        <f t="shared" si="1"/>
        <v>47</v>
      </c>
      <c r="E6" s="60">
        <f t="shared" si="1"/>
        <v>14</v>
      </c>
      <c r="F6" s="60">
        <f t="shared" si="1"/>
        <v>0</v>
      </c>
      <c r="G6" s="60">
        <f t="shared" si="1"/>
        <v>2</v>
      </c>
      <c r="H6" s="60" t="str">
        <f>SUBSTITUTE(H8,"　","")</f>
        <v>大阪府大阪市</v>
      </c>
      <c r="I6" s="60" t="str">
        <f t="shared" si="1"/>
        <v>西横堀駐車場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54</v>
      </c>
      <c r="S6" s="62" t="str">
        <f t="shared" si="1"/>
        <v>商業施設</v>
      </c>
      <c r="T6" s="62" t="str">
        <f t="shared" si="1"/>
        <v>有</v>
      </c>
      <c r="U6" s="63">
        <f t="shared" si="1"/>
        <v>39984</v>
      </c>
      <c r="V6" s="63">
        <f t="shared" si="1"/>
        <v>1250</v>
      </c>
      <c r="W6" s="63">
        <f t="shared" si="1"/>
        <v>600</v>
      </c>
      <c r="X6" s="62" t="str">
        <f t="shared" si="1"/>
        <v>利用料金制</v>
      </c>
      <c r="Y6" s="64">
        <f>IF(Y8="-",NA(),Y8)</f>
        <v>720</v>
      </c>
      <c r="Z6" s="64">
        <f t="shared" ref="Z6:AH6" si="2">IF(Z8="-",NA(),Z8)</f>
        <v>717</v>
      </c>
      <c r="AA6" s="64">
        <f t="shared" si="2"/>
        <v>546.4</v>
      </c>
      <c r="AB6" s="64">
        <f t="shared" si="2"/>
        <v>537.9</v>
      </c>
      <c r="AC6" s="64">
        <f t="shared" si="2"/>
        <v>525.1</v>
      </c>
      <c r="AD6" s="64">
        <f t="shared" si="2"/>
        <v>113.4</v>
      </c>
      <c r="AE6" s="64">
        <f t="shared" si="2"/>
        <v>191.4</v>
      </c>
      <c r="AF6" s="64">
        <f t="shared" si="2"/>
        <v>141.30000000000001</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9.5</v>
      </c>
      <c r="AP6" s="64">
        <f t="shared" si="3"/>
        <v>15.1</v>
      </c>
      <c r="AQ6" s="64">
        <f t="shared" si="3"/>
        <v>15</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177</v>
      </c>
      <c r="BA6" s="65">
        <f t="shared" si="4"/>
        <v>145</v>
      </c>
      <c r="BB6" s="65">
        <f t="shared" si="4"/>
        <v>108</v>
      </c>
      <c r="BC6" s="65">
        <f t="shared" si="4"/>
        <v>23</v>
      </c>
      <c r="BD6" s="65">
        <f t="shared" si="4"/>
        <v>11</v>
      </c>
      <c r="BE6" s="63" t="str">
        <f>IF(BE8="-","",IF(BE8="-","【-】","【"&amp;SUBSTITUTE(TEXT(BE8,"#,##0"),"-","△")&amp;"】"))</f>
        <v>【17】</v>
      </c>
      <c r="BF6" s="64">
        <f>IF(BF8="-",NA(),BF8)</f>
        <v>86</v>
      </c>
      <c r="BG6" s="64">
        <f t="shared" ref="BG6:BO6" si="5">IF(BG8="-",NA(),BG8)</f>
        <v>86</v>
      </c>
      <c r="BH6" s="64">
        <f t="shared" si="5"/>
        <v>81.7</v>
      </c>
      <c r="BI6" s="64">
        <f t="shared" si="5"/>
        <v>81.400000000000006</v>
      </c>
      <c r="BJ6" s="64">
        <f t="shared" si="5"/>
        <v>81</v>
      </c>
      <c r="BK6" s="64">
        <f t="shared" si="5"/>
        <v>17.5</v>
      </c>
      <c r="BL6" s="64">
        <f t="shared" si="5"/>
        <v>14.3</v>
      </c>
      <c r="BM6" s="64">
        <f t="shared" si="5"/>
        <v>11.8</v>
      </c>
      <c r="BN6" s="64">
        <f t="shared" si="5"/>
        <v>30.4</v>
      </c>
      <c r="BO6" s="64">
        <f t="shared" si="5"/>
        <v>5.8</v>
      </c>
      <c r="BP6" s="61" t="str">
        <f>IF(BP8="-","",IF(BP8="-","【-】","【"&amp;SUBSTITUTE(TEXT(BP8,"#,##0.0"),"-","△")&amp;"】"))</f>
        <v>【20.8】</v>
      </c>
      <c r="BQ6" s="65">
        <f>IF(BQ8="-",NA(),BQ8)</f>
        <v>819176</v>
      </c>
      <c r="BR6" s="65">
        <f t="shared" ref="BR6:BZ6" si="6">IF(BR8="-",NA(),BR8)</f>
        <v>832748</v>
      </c>
      <c r="BS6" s="65">
        <f t="shared" si="6"/>
        <v>723322</v>
      </c>
      <c r="BT6" s="65">
        <f t="shared" si="6"/>
        <v>685062</v>
      </c>
      <c r="BU6" s="65">
        <f t="shared" si="6"/>
        <v>655755</v>
      </c>
      <c r="BV6" s="65">
        <f t="shared" si="6"/>
        <v>36318</v>
      </c>
      <c r="BW6" s="65">
        <f t="shared" si="6"/>
        <v>37745</v>
      </c>
      <c r="BX6" s="65">
        <f t="shared" si="6"/>
        <v>35151</v>
      </c>
      <c r="BY6" s="65">
        <f t="shared" si="6"/>
        <v>28825</v>
      </c>
      <c r="BZ6" s="65">
        <f t="shared" si="6"/>
        <v>26838</v>
      </c>
      <c r="CA6" s="63" t="str">
        <f>IF(CA8="-","",IF(CA8="-","【-】","【"&amp;SUBSTITUTE(TEXT(CA8,"#,##0"),"-","△")&amp;"】"))</f>
        <v>【14,290】</v>
      </c>
      <c r="CB6" s="64"/>
      <c r="CC6" s="64"/>
      <c r="CD6" s="64"/>
      <c r="CE6" s="64"/>
      <c r="CF6" s="64"/>
      <c r="CG6" s="64"/>
      <c r="CH6" s="64"/>
      <c r="CI6" s="64"/>
      <c r="CJ6" s="64"/>
      <c r="CK6" s="64"/>
      <c r="CL6" s="61" t="s">
        <v>106</v>
      </c>
      <c r="CM6" s="63">
        <f t="shared" ref="CM6:CN6" si="7">CM8</f>
        <v>8594573</v>
      </c>
      <c r="CN6" s="63">
        <f t="shared" si="7"/>
        <v>4102</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152.5</v>
      </c>
      <c r="DI6" s="64">
        <f t="shared" si="8"/>
        <v>1239.2</v>
      </c>
      <c r="DJ6" s="61" t="str">
        <f>IF(DJ8="-","",IF(DJ8="-","【-】","【"&amp;SUBSTITUTE(TEXT(DJ8,"#,##0.0"),"-","△")&amp;"】"))</f>
        <v>【425.4】</v>
      </c>
      <c r="DK6" s="64">
        <f>IF(DK8="-",NA(),DK8)</f>
        <v>164.2</v>
      </c>
      <c r="DL6" s="64">
        <f t="shared" ref="DL6:DT6" si="9">IF(DL8="-",NA(),DL8)</f>
        <v>164</v>
      </c>
      <c r="DM6" s="64">
        <f t="shared" si="9"/>
        <v>144.6</v>
      </c>
      <c r="DN6" s="64">
        <f t="shared" si="9"/>
        <v>135.4</v>
      </c>
      <c r="DO6" s="64">
        <f t="shared" si="9"/>
        <v>127</v>
      </c>
      <c r="DP6" s="64">
        <f t="shared" si="9"/>
        <v>185.2</v>
      </c>
      <c r="DQ6" s="64">
        <f t="shared" si="9"/>
        <v>184.1</v>
      </c>
      <c r="DR6" s="64">
        <f t="shared" si="9"/>
        <v>186.8</v>
      </c>
      <c r="DS6" s="64">
        <f t="shared" si="9"/>
        <v>135.30000000000001</v>
      </c>
      <c r="DT6" s="64">
        <f t="shared" si="9"/>
        <v>127.7</v>
      </c>
      <c r="DU6" s="61" t="str">
        <f>IF(DU8="-","",IF(DU8="-","【-】","【"&amp;SUBSTITUTE(TEXT(DU8,"#,##0.0"),"-","△")&amp;"】"))</f>
        <v>【205.9】</v>
      </c>
    </row>
    <row r="7" spans="1:125" s="66" customFormat="1" x14ac:dyDescent="0.15">
      <c r="A7" s="49" t="s">
        <v>107</v>
      </c>
      <c r="B7" s="60">
        <f t="shared" ref="B7:X7" si="10">B8</f>
        <v>2019</v>
      </c>
      <c r="C7" s="60">
        <f t="shared" si="10"/>
        <v>271004</v>
      </c>
      <c r="D7" s="60">
        <f t="shared" si="10"/>
        <v>47</v>
      </c>
      <c r="E7" s="60">
        <f t="shared" si="10"/>
        <v>14</v>
      </c>
      <c r="F7" s="60">
        <f t="shared" si="10"/>
        <v>0</v>
      </c>
      <c r="G7" s="60">
        <f t="shared" si="10"/>
        <v>2</v>
      </c>
      <c r="H7" s="60" t="str">
        <f t="shared" si="10"/>
        <v>大阪府　大阪市</v>
      </c>
      <c r="I7" s="60" t="str">
        <f t="shared" si="10"/>
        <v>西横堀駐車場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54</v>
      </c>
      <c r="S7" s="62" t="str">
        <f t="shared" si="10"/>
        <v>商業施設</v>
      </c>
      <c r="T7" s="62" t="str">
        <f t="shared" si="10"/>
        <v>有</v>
      </c>
      <c r="U7" s="63">
        <f t="shared" si="10"/>
        <v>39984</v>
      </c>
      <c r="V7" s="63">
        <f t="shared" si="10"/>
        <v>1250</v>
      </c>
      <c r="W7" s="63">
        <f t="shared" si="10"/>
        <v>600</v>
      </c>
      <c r="X7" s="62" t="str">
        <f t="shared" si="10"/>
        <v>利用料金制</v>
      </c>
      <c r="Y7" s="64">
        <f>Y8</f>
        <v>720</v>
      </c>
      <c r="Z7" s="64">
        <f t="shared" ref="Z7:AH7" si="11">Z8</f>
        <v>717</v>
      </c>
      <c r="AA7" s="64">
        <f t="shared" si="11"/>
        <v>546.4</v>
      </c>
      <c r="AB7" s="64">
        <f t="shared" si="11"/>
        <v>537.9</v>
      </c>
      <c r="AC7" s="64">
        <f t="shared" si="11"/>
        <v>525.1</v>
      </c>
      <c r="AD7" s="64">
        <f t="shared" si="11"/>
        <v>113.4</v>
      </c>
      <c r="AE7" s="64">
        <f t="shared" si="11"/>
        <v>191.4</v>
      </c>
      <c r="AF7" s="64">
        <f t="shared" si="11"/>
        <v>141.30000000000001</v>
      </c>
      <c r="AG7" s="64">
        <f t="shared" si="11"/>
        <v>243</v>
      </c>
      <c r="AH7" s="64">
        <f t="shared" si="11"/>
        <v>218.2</v>
      </c>
      <c r="AI7" s="61"/>
      <c r="AJ7" s="64">
        <f>AJ8</f>
        <v>0</v>
      </c>
      <c r="AK7" s="64">
        <f t="shared" ref="AK7:AS7" si="12">AK8</f>
        <v>0</v>
      </c>
      <c r="AL7" s="64">
        <f t="shared" si="12"/>
        <v>0</v>
      </c>
      <c r="AM7" s="64">
        <f t="shared" si="12"/>
        <v>0</v>
      </c>
      <c r="AN7" s="64">
        <f t="shared" si="12"/>
        <v>0</v>
      </c>
      <c r="AO7" s="64">
        <f t="shared" si="12"/>
        <v>9.5</v>
      </c>
      <c r="AP7" s="64">
        <f t="shared" si="12"/>
        <v>15.1</v>
      </c>
      <c r="AQ7" s="64">
        <f t="shared" si="12"/>
        <v>15</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177</v>
      </c>
      <c r="BA7" s="65">
        <f t="shared" si="13"/>
        <v>145</v>
      </c>
      <c r="BB7" s="65">
        <f t="shared" si="13"/>
        <v>108</v>
      </c>
      <c r="BC7" s="65">
        <f t="shared" si="13"/>
        <v>23</v>
      </c>
      <c r="BD7" s="65">
        <f t="shared" si="13"/>
        <v>11</v>
      </c>
      <c r="BE7" s="63"/>
      <c r="BF7" s="64">
        <f>BF8</f>
        <v>86</v>
      </c>
      <c r="BG7" s="64">
        <f t="shared" ref="BG7:BO7" si="14">BG8</f>
        <v>86</v>
      </c>
      <c r="BH7" s="64">
        <f t="shared" si="14"/>
        <v>81.7</v>
      </c>
      <c r="BI7" s="64">
        <f t="shared" si="14"/>
        <v>81.400000000000006</v>
      </c>
      <c r="BJ7" s="64">
        <f t="shared" si="14"/>
        <v>81</v>
      </c>
      <c r="BK7" s="64">
        <f t="shared" si="14"/>
        <v>17.5</v>
      </c>
      <c r="BL7" s="64">
        <f t="shared" si="14"/>
        <v>14.3</v>
      </c>
      <c r="BM7" s="64">
        <f t="shared" si="14"/>
        <v>11.8</v>
      </c>
      <c r="BN7" s="64">
        <f t="shared" si="14"/>
        <v>30.4</v>
      </c>
      <c r="BO7" s="64">
        <f t="shared" si="14"/>
        <v>5.8</v>
      </c>
      <c r="BP7" s="61"/>
      <c r="BQ7" s="65">
        <f>BQ8</f>
        <v>819176</v>
      </c>
      <c r="BR7" s="65">
        <f t="shared" ref="BR7:BZ7" si="15">BR8</f>
        <v>832748</v>
      </c>
      <c r="BS7" s="65">
        <f t="shared" si="15"/>
        <v>723322</v>
      </c>
      <c r="BT7" s="65">
        <f t="shared" si="15"/>
        <v>685062</v>
      </c>
      <c r="BU7" s="65">
        <f t="shared" si="15"/>
        <v>655755</v>
      </c>
      <c r="BV7" s="65">
        <f t="shared" si="15"/>
        <v>36318</v>
      </c>
      <c r="BW7" s="65">
        <f t="shared" si="15"/>
        <v>37745</v>
      </c>
      <c r="BX7" s="65">
        <f t="shared" si="15"/>
        <v>35151</v>
      </c>
      <c r="BY7" s="65">
        <f t="shared" si="15"/>
        <v>28825</v>
      </c>
      <c r="BZ7" s="65">
        <f t="shared" si="15"/>
        <v>26838</v>
      </c>
      <c r="CA7" s="63"/>
      <c r="CB7" s="64" t="s">
        <v>108</v>
      </c>
      <c r="CC7" s="64" t="s">
        <v>108</v>
      </c>
      <c r="CD7" s="64" t="s">
        <v>108</v>
      </c>
      <c r="CE7" s="64" t="s">
        <v>108</v>
      </c>
      <c r="CF7" s="64" t="s">
        <v>108</v>
      </c>
      <c r="CG7" s="64" t="s">
        <v>108</v>
      </c>
      <c r="CH7" s="64" t="s">
        <v>108</v>
      </c>
      <c r="CI7" s="64" t="s">
        <v>108</v>
      </c>
      <c r="CJ7" s="64" t="s">
        <v>108</v>
      </c>
      <c r="CK7" s="64" t="s">
        <v>106</v>
      </c>
      <c r="CL7" s="61"/>
      <c r="CM7" s="63">
        <f>CM8</f>
        <v>8594573</v>
      </c>
      <c r="CN7" s="63">
        <f>CN8</f>
        <v>4102</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152.5</v>
      </c>
      <c r="DI7" s="64">
        <f t="shared" si="16"/>
        <v>1239.2</v>
      </c>
      <c r="DJ7" s="61"/>
      <c r="DK7" s="64">
        <f>DK8</f>
        <v>164.2</v>
      </c>
      <c r="DL7" s="64">
        <f t="shared" ref="DL7:DT7" si="17">DL8</f>
        <v>164</v>
      </c>
      <c r="DM7" s="64">
        <f t="shared" si="17"/>
        <v>144.6</v>
      </c>
      <c r="DN7" s="64">
        <f t="shared" si="17"/>
        <v>135.4</v>
      </c>
      <c r="DO7" s="64">
        <f t="shared" si="17"/>
        <v>127</v>
      </c>
      <c r="DP7" s="64">
        <f t="shared" si="17"/>
        <v>185.2</v>
      </c>
      <c r="DQ7" s="64">
        <f t="shared" si="17"/>
        <v>184.1</v>
      </c>
      <c r="DR7" s="64">
        <f t="shared" si="17"/>
        <v>186.8</v>
      </c>
      <c r="DS7" s="64">
        <f t="shared" si="17"/>
        <v>135.30000000000001</v>
      </c>
      <c r="DT7" s="64">
        <f t="shared" si="17"/>
        <v>127.7</v>
      </c>
      <c r="DU7" s="61"/>
    </row>
    <row r="8" spans="1:125" s="66" customFormat="1" x14ac:dyDescent="0.15">
      <c r="A8" s="49"/>
      <c r="B8" s="67">
        <v>2019</v>
      </c>
      <c r="C8" s="67">
        <v>271004</v>
      </c>
      <c r="D8" s="67">
        <v>47</v>
      </c>
      <c r="E8" s="67">
        <v>14</v>
      </c>
      <c r="F8" s="67">
        <v>0</v>
      </c>
      <c r="G8" s="67">
        <v>2</v>
      </c>
      <c r="H8" s="67" t="s">
        <v>109</v>
      </c>
      <c r="I8" s="67" t="s">
        <v>110</v>
      </c>
      <c r="J8" s="67" t="s">
        <v>111</v>
      </c>
      <c r="K8" s="67" t="s">
        <v>112</v>
      </c>
      <c r="L8" s="67" t="s">
        <v>113</v>
      </c>
      <c r="M8" s="67" t="s">
        <v>114</v>
      </c>
      <c r="N8" s="67" t="s">
        <v>115</v>
      </c>
      <c r="O8" s="68" t="s">
        <v>116</v>
      </c>
      <c r="P8" s="69" t="s">
        <v>117</v>
      </c>
      <c r="Q8" s="69" t="s">
        <v>118</v>
      </c>
      <c r="R8" s="70">
        <v>54</v>
      </c>
      <c r="S8" s="69" t="s">
        <v>119</v>
      </c>
      <c r="T8" s="69" t="s">
        <v>120</v>
      </c>
      <c r="U8" s="70">
        <v>39984</v>
      </c>
      <c r="V8" s="70">
        <v>1250</v>
      </c>
      <c r="W8" s="70">
        <v>600</v>
      </c>
      <c r="X8" s="69" t="s">
        <v>121</v>
      </c>
      <c r="Y8" s="71">
        <v>720</v>
      </c>
      <c r="Z8" s="71">
        <v>717</v>
      </c>
      <c r="AA8" s="71">
        <v>546.4</v>
      </c>
      <c r="AB8" s="71">
        <v>537.9</v>
      </c>
      <c r="AC8" s="71">
        <v>525.1</v>
      </c>
      <c r="AD8" s="71">
        <v>113.4</v>
      </c>
      <c r="AE8" s="71">
        <v>191.4</v>
      </c>
      <c r="AF8" s="71">
        <v>141.30000000000001</v>
      </c>
      <c r="AG8" s="71">
        <v>243</v>
      </c>
      <c r="AH8" s="71">
        <v>218.2</v>
      </c>
      <c r="AI8" s="68">
        <v>619.1</v>
      </c>
      <c r="AJ8" s="71">
        <v>0</v>
      </c>
      <c r="AK8" s="71">
        <v>0</v>
      </c>
      <c r="AL8" s="71">
        <v>0</v>
      </c>
      <c r="AM8" s="71">
        <v>0</v>
      </c>
      <c r="AN8" s="71">
        <v>0</v>
      </c>
      <c r="AO8" s="71">
        <v>9.5</v>
      </c>
      <c r="AP8" s="71">
        <v>15.1</v>
      </c>
      <c r="AQ8" s="71">
        <v>15</v>
      </c>
      <c r="AR8" s="71">
        <v>2.2999999999999998</v>
      </c>
      <c r="AS8" s="71">
        <v>1.5</v>
      </c>
      <c r="AT8" s="68">
        <v>2.2999999999999998</v>
      </c>
      <c r="AU8" s="72">
        <v>0</v>
      </c>
      <c r="AV8" s="72">
        <v>0</v>
      </c>
      <c r="AW8" s="72">
        <v>0</v>
      </c>
      <c r="AX8" s="72">
        <v>0</v>
      </c>
      <c r="AY8" s="72">
        <v>0</v>
      </c>
      <c r="AZ8" s="72">
        <v>177</v>
      </c>
      <c r="BA8" s="72">
        <v>145</v>
      </c>
      <c r="BB8" s="72">
        <v>108</v>
      </c>
      <c r="BC8" s="72">
        <v>23</v>
      </c>
      <c r="BD8" s="72">
        <v>11</v>
      </c>
      <c r="BE8" s="72">
        <v>17</v>
      </c>
      <c r="BF8" s="71">
        <v>86</v>
      </c>
      <c r="BG8" s="71">
        <v>86</v>
      </c>
      <c r="BH8" s="71">
        <v>81.7</v>
      </c>
      <c r="BI8" s="71">
        <v>81.400000000000006</v>
      </c>
      <c r="BJ8" s="71">
        <v>81</v>
      </c>
      <c r="BK8" s="71">
        <v>17.5</v>
      </c>
      <c r="BL8" s="71">
        <v>14.3</v>
      </c>
      <c r="BM8" s="71">
        <v>11.8</v>
      </c>
      <c r="BN8" s="71">
        <v>30.4</v>
      </c>
      <c r="BO8" s="71">
        <v>5.8</v>
      </c>
      <c r="BP8" s="68">
        <v>20.8</v>
      </c>
      <c r="BQ8" s="72">
        <v>819176</v>
      </c>
      <c r="BR8" s="72">
        <v>832748</v>
      </c>
      <c r="BS8" s="72">
        <v>723322</v>
      </c>
      <c r="BT8" s="73">
        <v>685062</v>
      </c>
      <c r="BU8" s="73">
        <v>655755</v>
      </c>
      <c r="BV8" s="72">
        <v>36318</v>
      </c>
      <c r="BW8" s="72">
        <v>37745</v>
      </c>
      <c r="BX8" s="72">
        <v>35151</v>
      </c>
      <c r="BY8" s="72">
        <v>28825</v>
      </c>
      <c r="BZ8" s="72">
        <v>26838</v>
      </c>
      <c r="CA8" s="70">
        <v>14290</v>
      </c>
      <c r="CB8" s="71" t="s">
        <v>113</v>
      </c>
      <c r="CC8" s="71" t="s">
        <v>113</v>
      </c>
      <c r="CD8" s="71" t="s">
        <v>113</v>
      </c>
      <c r="CE8" s="71" t="s">
        <v>113</v>
      </c>
      <c r="CF8" s="71" t="s">
        <v>113</v>
      </c>
      <c r="CG8" s="71" t="s">
        <v>113</v>
      </c>
      <c r="CH8" s="71" t="s">
        <v>113</v>
      </c>
      <c r="CI8" s="71" t="s">
        <v>113</v>
      </c>
      <c r="CJ8" s="71" t="s">
        <v>113</v>
      </c>
      <c r="CK8" s="71" t="s">
        <v>113</v>
      </c>
      <c r="CL8" s="68" t="s">
        <v>113</v>
      </c>
      <c r="CM8" s="70">
        <v>8594573</v>
      </c>
      <c r="CN8" s="70">
        <v>4102</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278.89999999999998</v>
      </c>
      <c r="DF8" s="71">
        <v>205.5</v>
      </c>
      <c r="DG8" s="71">
        <v>187.9</v>
      </c>
      <c r="DH8" s="71">
        <v>152.5</v>
      </c>
      <c r="DI8" s="71">
        <v>1239.2</v>
      </c>
      <c r="DJ8" s="68">
        <v>425.4</v>
      </c>
      <c r="DK8" s="71">
        <v>164.2</v>
      </c>
      <c r="DL8" s="71">
        <v>164</v>
      </c>
      <c r="DM8" s="71">
        <v>144.6</v>
      </c>
      <c r="DN8" s="71">
        <v>135.4</v>
      </c>
      <c r="DO8" s="71">
        <v>127</v>
      </c>
      <c r="DP8" s="71">
        <v>185.2</v>
      </c>
      <c r="DQ8" s="71">
        <v>184.1</v>
      </c>
      <c r="DR8" s="71">
        <v>186.8</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2021-01-18T00:35:51Z</cp:lastPrinted>
  <dcterms:created xsi:type="dcterms:W3CDTF">2020-12-04T03:34:00Z</dcterms:created>
  <dcterms:modified xsi:type="dcterms:W3CDTF">2021-01-18T01:37:23Z</dcterms:modified>
  <cp:category/>
</cp:coreProperties>
</file>