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l4CHp89pCMzNveDcAmiAWu/JKSAnQbzgGgcqdkM9WKMRZ7Jzi/tTnwSRC1uDZ37yTTemGCYm4JkwEuHedqDBgA==" workbookSaltValue="KMi9LFcQlFmR8ePEScRUuQ==" workbookSpinCount="100000" lockStructure="1"/>
  <bookViews>
    <workbookView xWindow="0" yWindow="465" windowWidth="15360" windowHeight="12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DU10" i="4" s="1"/>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CF10" i="4"/>
  <c r="B10" i="4"/>
  <c r="LJ8" i="4"/>
  <c r="JQ8" i="4"/>
  <c r="HX8" i="4"/>
  <c r="FJ8" i="4"/>
  <c r="DU8" i="4"/>
  <c r="CF8" i="4"/>
  <c r="AQ8" i="4"/>
  <c r="B8" i="4"/>
  <c r="B6" i="4"/>
  <c r="BZ76" i="4" l="1"/>
  <c r="MA51" i="4"/>
  <c r="MI76" i="4"/>
  <c r="HJ51" i="4"/>
  <c r="MA30" i="4"/>
  <c r="HJ30" i="4"/>
  <c r="IT76" i="4"/>
  <c r="CS51"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HA76" i="4"/>
  <c r="AN51" i="4"/>
  <c r="FE30" i="4"/>
  <c r="AN30"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<sst xmlns="http://schemas.openxmlformats.org/spreadsheetml/2006/main" count="278" uniqueCount="130">
  <si>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</si>
  <si>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</si>
  <si>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</si>
  <si>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</si>
  <si>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</si>
  <si>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</si>
  <si>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</si>
  <si>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</si>
  <si>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</si>
  <si>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</si>
  <si>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</si>
  <si>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</si>
  <si>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</si>
  <si>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</si>
  <si>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</si>
  <si>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</si>
  <si>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</si>
  <si>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</si>
  <si>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</si>
  <si>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</si>
  <si>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</si>
  <si>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</si>
  <si>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</si>
  <si>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</si>
  <si>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</si>
  <si>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</si>
  <si>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</si>
  <si>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</si>
  <si>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</si>
  <si>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</si>
  <si>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</si>
  <si>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</si>
  <si>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</si>
  <si>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</si>
  <si>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</si>
  <si>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</si>
  <si>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</si>
  <si>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</si>
  <si>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</si>
  <si>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</si>
  <si>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</si>
  <si>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</si>
  <si>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</si>
  <si>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</si>
  <si>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</si>
  <si>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</si>
  <si>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</si>
  <si>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</si>
  <si>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</si>
  <si>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</si>
  <si>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</si>
  <si>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</si>
  <si>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</si>
  <si>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</si>
  <si>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</si>
  <si>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</si>
  <si>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</si>
  <si>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</si>
  <si>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</si>
  <si>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</si>
  <si>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</si>
  <si>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</si>
  <si>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</si>
  <si>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</si>
  <si>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</si>
  <si>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</si>
  <si>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</si>
  <si>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</si>
  <si>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</si>
  <si>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</si>
  <si>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</si>
  <si>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</si>
  <si>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</si>
  <si>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</si>
  <si>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</si>
  <si>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</si>
  <si>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</si>
  <si>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</si>
  <si>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</si>
  <si>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</si>
  <si>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</si>
  <si>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</si>
  <si>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</si>
  <si>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</si>
  <si>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</si>
  <si>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</si>
  <si>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</si>
  <si>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</si>
  <si>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</si>
  <si>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</si>
  <si>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</si>
  <si>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</si>
  <si>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</si>
  <si>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</si>
  <si>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</si>
  <si>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</si>
  <si>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</si>
  <si>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</si>
  <si>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</si>
  <si>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</si>
  <si>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</si>
  <si>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</si>
  <si>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</si>
  <si>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</si>
  <si>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</si>
  <si>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</si>
  <si>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</si>
  <si>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</si>
  <si>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</si>
  <si>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東長堀バス地下駐車場</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</si>
  <si>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</si>
  <si>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</si>
  <si>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</si>
  <si>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</si>
  <si>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</si>
  <si>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</si>
  <si>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</si>
  <si>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</si>
  <si>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</si>
  <si>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</si>
  <si>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</si>
  <si>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</si>
  <si>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</si>
  <si>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</si>
  <si>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</si>
  <si>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</si>
  <si>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低い水準ですが、バス駐車場は供用台数が12台しかなく、収益規模が大きくないことが要因です。もっとも、H27においては、類似施設と比較し、数値が高くなっております。かかる要因は、維持管理コスト低減を達成できた点にあ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べて高い水準で推移しております。H29の低下は、設備更新が主な要因となっております。
・H26～H28は大阪市の修繕費等の経費支出が含まれておりません。</t>
    <rPh sb="103" eb="105">
      <t>ルイジ</t>
    </rPh>
    <rPh sb="105" eb="107">
      <t>シセツ</t>
    </rPh>
    <rPh sb="108" eb="110">
      <t>ヒカク</t>
    </rPh>
    <rPh sb="112" eb="114">
      <t>スウチ</t>
    </rPh>
    <rPh sb="115" eb="116">
      <t>タカ</t>
    </rPh>
    <rPh sb="128" eb="130">
      <t>ヨウイン</t>
    </rPh>
    <rPh sb="132" eb="134">
      <t>イジ</t>
    </rPh>
    <rPh sb="139" eb="141">
      <t>テイゲン</t>
    </rPh>
    <rPh sb="142" eb="144">
      <t>タッセイ</t>
    </rPh>
    <rPh sb="147" eb="148">
      <t>テン</t>
    </rPh>
    <rPh sb="294" eb="296">
      <t>テイカ</t>
    </rPh>
    <rPh sb="298" eb="300">
      <t>セツビ</t>
    </rPh>
    <rPh sb="300" eb="302">
      <t>コウシン</t>
    </rPh>
    <rPh sb="303" eb="304">
      <t>オモ</t>
    </rPh>
    <rPh sb="305" eb="307">
      <t>ヨウイン</t>
    </rPh>
    <phoneticPr fontId="1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</si>
  <si>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</si>
  <si>
    <t>・各種利用促進策を実施し、収益増に向けた効率的な駐車場運営を行っています。
・近年外国人観光客の観光バスの増加により、増収状況が続いていましたが、コロナ禍の影響により観光バス需要が激減しています。
・東長堀バス駐車場は、大阪市駐車基本計画を基に市内の路上駐車違反防止のため本市が管理運営を行っており、今後も同目的達成のため、本市が管理を継続していく方針です。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キンネン</t>
    </rPh>
    <rPh sb="48" eb="50">
      <t>カンコウ</t>
    </rPh>
    <rPh sb="53" eb="55">
      <t>ゾウカ</t>
    </rPh>
    <rPh sb="59" eb="61">
      <t>ゾウシュウ</t>
    </rPh>
    <rPh sb="61" eb="63">
      <t>ジョウキョウ</t>
    </rPh>
    <rPh sb="64" eb="65">
      <t>ツヅ</t>
    </rPh>
    <rPh sb="76" eb="77">
      <t xml:space="preserve">カ </t>
    </rPh>
    <rPh sb="78" eb="80">
      <t xml:space="preserve">エイキョウ </t>
    </rPh>
    <rPh sb="83" eb="85">
      <t xml:space="preserve">カンコウ </t>
    </rPh>
    <rPh sb="87" eb="89">
      <t xml:space="preserve">ジュヨウガ </t>
    </rPh>
    <rPh sb="90" eb="92">
      <t xml:space="preserve">ゲキゲｎ </t>
    </rPh>
    <rPh sb="100" eb="101">
      <t>ヒガシ</t>
    </rPh>
    <rPh sb="101" eb="103">
      <t>ナガホリ</t>
    </rPh>
    <phoneticPr fontId="15"/>
  </si>
  <si>
    <t>・⑦東長堀バス駐車場は道路付属物（道路法第2条第2項）であり、敷地の地価を計上しておりません。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が発生していく見込みでしたが、コロナ禍の影響により観光バス需要が激減しています。（設備投資見込額はR2.8.19現在のものです）。
・⑩企業債の残高はありません。</t>
    <rPh sb="2" eb="3">
      <t>ヒガシ</t>
    </rPh>
    <rPh sb="85" eb="86">
      <t>ヒガシ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</si>
</sst>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7" fillId="0" borderId="9"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546</c:v>
                </c:pt>
                <c:pt idx="1">
                  <c:v>182.5</c:v>
                </c:pt>
                <c:pt idx="2">
                  <c:v>96.4</c:v>
                </c:pt>
                <c:pt idx="3">
                  <c:v>217.6</c:v>
                </c:pt>
                <c:pt idx="4">
                  <c:v>151</c:v>
                </c:pt>
              </c:numCache>
            </c:numRef>
          </c:val>
          <c:extLst>
            <c:ext xmlns:c16="http://schemas.microsoft.com/office/drawing/2014/chart" uri="{C3380CC4-5D6E-409C-BE32-E72D297353CC}">
              <c16:uniqueId val="{00000000-A1BB-4D7D-ADCD-EA2229CE63C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1BB-4D7D-ADCD-EA2229CE63C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9A-48B1-B677-9E8696CB13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189A-48B1-B677-9E8696CB13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20C-43EE-B110-F9FB7934ABC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0C-43EE-B110-F9FB7934ABC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75F-4793-B68F-173CF24977C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75F-4793-B68F-173CF24977C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85-40CB-BA3A-96DB45B9407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E385-40CB-BA3A-96DB45B9407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A5-4315-BBAF-D3B897C2095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6A5-4315-BBAF-D3B897C2095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308.3</c:v>
                </c:pt>
                <c:pt idx="1">
                  <c:v>258.3</c:v>
                </c:pt>
                <c:pt idx="2">
                  <c:v>300</c:v>
                </c:pt>
                <c:pt idx="3">
                  <c:v>333.3</c:v>
                </c:pt>
                <c:pt idx="4">
                  <c:v>283.3</c:v>
                </c:pt>
              </c:numCache>
            </c:numRef>
          </c:val>
          <c:extLst>
            <c:ext xmlns:c16="http://schemas.microsoft.com/office/drawing/2014/chart" uri="{C3380CC4-5D6E-409C-BE32-E72D297353CC}">
              <c16:uniqueId val="{00000000-E78B-4EA1-85F7-6235D2E5301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E78B-4EA1-85F7-6235D2E5301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81.5</c:v>
                </c:pt>
                <c:pt idx="1">
                  <c:v>45.2</c:v>
                </c:pt>
                <c:pt idx="2">
                  <c:v>-3.7</c:v>
                </c:pt>
                <c:pt idx="3">
                  <c:v>54.1</c:v>
                </c:pt>
                <c:pt idx="4">
                  <c:v>33.799999999999997</c:v>
                </c:pt>
              </c:numCache>
            </c:numRef>
          </c:val>
          <c:extLst>
            <c:ext xmlns:c16="http://schemas.microsoft.com/office/drawing/2014/chart" uri="{C3380CC4-5D6E-409C-BE32-E72D297353CC}">
              <c16:uniqueId val="{00000000-FE41-4103-B282-F87BF5CD810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FE41-4103-B282-F87BF5CD810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40707</c:v>
                </c:pt>
                <c:pt idx="1">
                  <c:v>19865</c:v>
                </c:pt>
                <c:pt idx="2">
                  <c:v>-1704</c:v>
                </c:pt>
                <c:pt idx="3">
                  <c:v>28099</c:v>
                </c:pt>
                <c:pt idx="4">
                  <c:v>16103</c:v>
                </c:pt>
              </c:numCache>
            </c:numRef>
          </c:val>
          <c:extLst>
            <c:ext xmlns:c16="http://schemas.microsoft.com/office/drawing/2014/chart" uri="{C3380CC4-5D6E-409C-BE32-E72D297353CC}">
              <c16:uniqueId val="{00000000-89AC-4586-B29A-6B4D43890D6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89AC-4586-B29A-6B4D43890D6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row>
    <row r="3" spans="1:382"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row>
    <row r="4" spans="1:382"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7" t="str">
        <f>データ!H6&amp;"　"&amp;データ!I6</f>
        <v>大阪府大阪市　東長堀バス地下駐車場</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2"/>
      <c r="AQ7" s="140" t="s">
        <v>2</v>
      </c>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2"/>
      <c r="CF7" s="140" t="s">
        <v>3</v>
      </c>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2"/>
      <c r="DU7" s="148" t="s">
        <v>4</v>
      </c>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3" t="s">
        <v>5</v>
      </c>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4"/>
      <c r="GZ7" s="4"/>
      <c r="HA7" s="4"/>
      <c r="HB7" s="4"/>
      <c r="HC7" s="4"/>
      <c r="HD7" s="4"/>
      <c r="HE7" s="4"/>
      <c r="HF7" s="4"/>
      <c r="HG7" s="4"/>
      <c r="HH7" s="4"/>
      <c r="HI7" s="4"/>
      <c r="HJ7" s="4"/>
      <c r="HK7" s="4"/>
      <c r="HL7" s="4"/>
      <c r="HM7" s="4"/>
      <c r="HN7" s="4"/>
      <c r="HO7" s="4"/>
      <c r="HP7" s="4"/>
      <c r="HQ7" s="4"/>
      <c r="HR7" s="4"/>
      <c r="HS7" s="4"/>
      <c r="HT7" s="4"/>
      <c r="HU7" s="4"/>
      <c r="HV7" s="4"/>
      <c r="HW7" s="4"/>
      <c r="HX7" s="143" t="s">
        <v>6</v>
      </c>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t="s">
        <v>7</v>
      </c>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t="s">
        <v>8</v>
      </c>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3"/>
      <c r="ND7" s="6" t="s">
        <v>9</v>
      </c>
      <c r="NE7" s="7"/>
      <c r="NF7" s="7"/>
      <c r="NG7" s="7"/>
      <c r="NH7" s="7"/>
      <c r="NI7" s="7"/>
      <c r="NJ7" s="7"/>
      <c r="NK7" s="7"/>
      <c r="NL7" s="7"/>
      <c r="NM7" s="7"/>
      <c r="NN7" s="7"/>
      <c r="NO7" s="7"/>
      <c r="NP7" s="7"/>
      <c r="NQ7" s="8"/>
    </row>
    <row r="8" spans="1:382"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駐車場整備事業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33" t="str">
        <f>データ!M7</f>
        <v>Ａ３Ｂ１</v>
      </c>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t="str">
        <f>データ!N7</f>
        <v>非設置</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4"/>
      <c r="GZ8" s="4"/>
      <c r="HA8" s="4"/>
      <c r="HB8" s="4"/>
      <c r="HC8" s="4"/>
      <c r="HD8" s="4"/>
      <c r="HE8" s="4"/>
      <c r="HF8" s="4"/>
      <c r="HG8" s="4"/>
      <c r="HH8" s="4"/>
      <c r="HI8" s="4"/>
      <c r="HJ8" s="4"/>
      <c r="HK8" s="4"/>
      <c r="HL8" s="4"/>
      <c r="HM8" s="4"/>
      <c r="HN8" s="4"/>
      <c r="HO8" s="4"/>
      <c r="HP8" s="4"/>
      <c r="HQ8" s="4"/>
      <c r="HR8" s="4"/>
      <c r="HS8" s="4"/>
      <c r="HT8" s="4"/>
      <c r="HU8" s="4"/>
      <c r="HV8" s="4"/>
      <c r="HW8" s="4"/>
      <c r="HX8" s="133" t="str">
        <f>データ!S7</f>
        <v>商業施設</v>
      </c>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t="str">
        <f>データ!T7</f>
        <v>有</v>
      </c>
      <c r="JR8" s="133"/>
      <c r="JS8" s="133"/>
      <c r="JT8" s="133"/>
      <c r="JU8" s="133"/>
      <c r="JV8" s="133"/>
      <c r="JW8" s="133"/>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2">
        <f>データ!U7</f>
        <v>2600</v>
      </c>
      <c r="LK8" s="132"/>
      <c r="LL8" s="132"/>
      <c r="LM8" s="132"/>
      <c r="LN8" s="132"/>
      <c r="LO8" s="132"/>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3"/>
      <c r="ND8" s="138" t="s">
        <v>10</v>
      </c>
      <c r="NE8" s="139"/>
      <c r="NF8" s="9" t="s">
        <v>11</v>
      </c>
      <c r="NG8" s="10"/>
      <c r="NH8" s="10"/>
      <c r="NI8" s="10"/>
      <c r="NJ8" s="10"/>
      <c r="NK8" s="10"/>
      <c r="NL8" s="10"/>
      <c r="NM8" s="10"/>
      <c r="NN8" s="10"/>
      <c r="NO8" s="10"/>
      <c r="NP8" s="10"/>
      <c r="NQ8" s="11"/>
    </row>
    <row r="9" spans="1:382" ht="18.75" customHeight="1" x14ac:dyDescent="0.15">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2"/>
      <c r="AQ9" s="140" t="s">
        <v>13</v>
      </c>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2"/>
      <c r="CF9" s="140" t="s">
        <v>14</v>
      </c>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2"/>
      <c r="DU9" s="143" t="s">
        <v>15</v>
      </c>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3" t="s">
        <v>16</v>
      </c>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t="s">
        <v>17</v>
      </c>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t="s">
        <v>18</v>
      </c>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3"/>
      <c r="ND9" s="144" t="s">
        <v>19</v>
      </c>
      <c r="NE9" s="145"/>
      <c r="NF9" s="12" t="s">
        <v>20</v>
      </c>
      <c r="NG9" s="13"/>
      <c r="NH9" s="13"/>
      <c r="NI9" s="13"/>
      <c r="NJ9" s="13"/>
      <c r="NK9" s="13"/>
      <c r="NL9" s="13"/>
      <c r="NM9" s="13"/>
      <c r="NN9" s="13"/>
      <c r="NO9" s="13"/>
      <c r="NP9" s="13"/>
      <c r="NQ9" s="14"/>
    </row>
    <row r="10" spans="1:382" ht="18.75" customHeight="1" x14ac:dyDescent="0.15">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
        <v>116</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9" t="str">
        <f>データ!Q7</f>
        <v>広場式</v>
      </c>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1"/>
      <c r="DU10" s="132">
        <f>データ!R7</f>
        <v>18</v>
      </c>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2">
        <f>データ!V7</f>
        <v>12</v>
      </c>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f>データ!W7</f>
        <v>6000</v>
      </c>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3" t="str">
        <f>データ!X7</f>
        <v>利用料金制</v>
      </c>
      <c r="LK10" s="133"/>
      <c r="LL10" s="133"/>
      <c r="LM10" s="133"/>
      <c r="LN10" s="133"/>
      <c r="LO10" s="133"/>
      <c r="LP10" s="133"/>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2"/>
      <c r="ND10" s="134" t="s">
        <v>21</v>
      </c>
      <c r="NE10" s="13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6" t="s">
        <v>23</v>
      </c>
      <c r="NE11" s="136"/>
      <c r="NF11" s="136"/>
      <c r="NG11" s="136"/>
      <c r="NH11" s="136"/>
      <c r="NI11" s="136"/>
      <c r="NJ11" s="136"/>
      <c r="NK11" s="136"/>
      <c r="NL11" s="136"/>
      <c r="NM11" s="136"/>
      <c r="NN11" s="136"/>
      <c r="NO11" s="136"/>
      <c r="NP11" s="136"/>
      <c r="NQ11" s="136"/>
      <c r="NR11" s="13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6"/>
      <c r="NE12" s="136"/>
      <c r="NF12" s="136"/>
      <c r="NG12" s="136"/>
      <c r="NH12" s="136"/>
      <c r="NI12" s="136"/>
      <c r="NJ12" s="136"/>
      <c r="NK12" s="136"/>
      <c r="NL12" s="136"/>
      <c r="NM12" s="136"/>
      <c r="NN12" s="136"/>
      <c r="NO12" s="136"/>
      <c r="NP12" s="136"/>
      <c r="NQ12" s="136"/>
      <c r="NR12" s="13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7"/>
      <c r="NE13" s="137"/>
      <c r="NF13" s="137"/>
      <c r="NG13" s="137"/>
      <c r="NH13" s="137"/>
      <c r="NI13" s="137"/>
      <c r="NJ13" s="137"/>
      <c r="NK13" s="137"/>
      <c r="NL13" s="137"/>
      <c r="NM13" s="137"/>
      <c r="NN13" s="137"/>
      <c r="NO13" s="137"/>
      <c r="NP13" s="137"/>
      <c r="NQ13" s="137"/>
      <c r="NR13" s="137"/>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20" t="s">
        <v>126</v>
      </c>
      <c r="NE15" s="121"/>
      <c r="NF15" s="121"/>
      <c r="NG15" s="121"/>
      <c r="NH15" s="121"/>
      <c r="NI15" s="121"/>
      <c r="NJ15" s="121"/>
      <c r="NK15" s="121"/>
      <c r="NL15" s="121"/>
      <c r="NM15" s="121"/>
      <c r="NN15" s="121"/>
      <c r="NO15" s="121"/>
      <c r="NP15" s="121"/>
      <c r="NQ15" s="121"/>
      <c r="NR15" s="12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0"/>
      <c r="NE16" s="121"/>
      <c r="NF16" s="121"/>
      <c r="NG16" s="121"/>
      <c r="NH16" s="121"/>
      <c r="NI16" s="121"/>
      <c r="NJ16" s="121"/>
      <c r="NK16" s="121"/>
      <c r="NL16" s="121"/>
      <c r="NM16" s="121"/>
      <c r="NN16" s="121"/>
      <c r="NO16" s="121"/>
      <c r="NP16" s="121"/>
      <c r="NQ16" s="121"/>
      <c r="NR16" s="12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0"/>
      <c r="NE17" s="121"/>
      <c r="NF17" s="121"/>
      <c r="NG17" s="121"/>
      <c r="NH17" s="121"/>
      <c r="NI17" s="121"/>
      <c r="NJ17" s="121"/>
      <c r="NK17" s="121"/>
      <c r="NL17" s="121"/>
      <c r="NM17" s="121"/>
      <c r="NN17" s="121"/>
      <c r="NO17" s="121"/>
      <c r="NP17" s="121"/>
      <c r="NQ17" s="121"/>
      <c r="NR17" s="12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0"/>
      <c r="NE18" s="121"/>
      <c r="NF18" s="121"/>
      <c r="NG18" s="121"/>
      <c r="NH18" s="121"/>
      <c r="NI18" s="121"/>
      <c r="NJ18" s="121"/>
      <c r="NK18" s="121"/>
      <c r="NL18" s="121"/>
      <c r="NM18" s="121"/>
      <c r="NN18" s="121"/>
      <c r="NO18" s="121"/>
      <c r="NP18" s="121"/>
      <c r="NQ18" s="121"/>
      <c r="NR18" s="12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0"/>
      <c r="NE19" s="121"/>
      <c r="NF19" s="121"/>
      <c r="NG19" s="121"/>
      <c r="NH19" s="121"/>
      <c r="NI19" s="121"/>
      <c r="NJ19" s="121"/>
      <c r="NK19" s="121"/>
      <c r="NL19" s="121"/>
      <c r="NM19" s="121"/>
      <c r="NN19" s="121"/>
      <c r="NO19" s="121"/>
      <c r="NP19" s="121"/>
      <c r="NQ19" s="121"/>
      <c r="NR19" s="12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0"/>
      <c r="NE20" s="121"/>
      <c r="NF20" s="121"/>
      <c r="NG20" s="121"/>
      <c r="NH20" s="121"/>
      <c r="NI20" s="121"/>
      <c r="NJ20" s="121"/>
      <c r="NK20" s="121"/>
      <c r="NL20" s="121"/>
      <c r="NM20" s="121"/>
      <c r="NN20" s="121"/>
      <c r="NO20" s="121"/>
      <c r="NP20" s="121"/>
      <c r="NQ20" s="121"/>
      <c r="NR20" s="12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0"/>
      <c r="NE21" s="121"/>
      <c r="NF21" s="121"/>
      <c r="NG21" s="121"/>
      <c r="NH21" s="121"/>
      <c r="NI21" s="121"/>
      <c r="NJ21" s="121"/>
      <c r="NK21" s="121"/>
      <c r="NL21" s="121"/>
      <c r="NM21" s="121"/>
      <c r="NN21" s="121"/>
      <c r="NO21" s="121"/>
      <c r="NP21" s="121"/>
      <c r="NQ21" s="121"/>
      <c r="NR21" s="12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0"/>
      <c r="NE22" s="121"/>
      <c r="NF22" s="121"/>
      <c r="NG22" s="121"/>
      <c r="NH22" s="121"/>
      <c r="NI22" s="121"/>
      <c r="NJ22" s="121"/>
      <c r="NK22" s="121"/>
      <c r="NL22" s="121"/>
      <c r="NM22" s="121"/>
      <c r="NN22" s="121"/>
      <c r="NO22" s="121"/>
      <c r="NP22" s="121"/>
      <c r="NQ22" s="121"/>
      <c r="NR22" s="12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0"/>
      <c r="NE23" s="121"/>
      <c r="NF23" s="121"/>
      <c r="NG23" s="121"/>
      <c r="NH23" s="121"/>
      <c r="NI23" s="121"/>
      <c r="NJ23" s="121"/>
      <c r="NK23" s="121"/>
      <c r="NL23" s="121"/>
      <c r="NM23" s="121"/>
      <c r="NN23" s="121"/>
      <c r="NO23" s="121"/>
      <c r="NP23" s="121"/>
      <c r="NQ23" s="121"/>
      <c r="NR23" s="12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0"/>
      <c r="NE24" s="121"/>
      <c r="NF24" s="121"/>
      <c r="NG24" s="121"/>
      <c r="NH24" s="121"/>
      <c r="NI24" s="121"/>
      <c r="NJ24" s="121"/>
      <c r="NK24" s="121"/>
      <c r="NL24" s="121"/>
      <c r="NM24" s="121"/>
      <c r="NN24" s="121"/>
      <c r="NO24" s="121"/>
      <c r="NP24" s="121"/>
      <c r="NQ24" s="121"/>
      <c r="NR24" s="12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0"/>
      <c r="NE25" s="121"/>
      <c r="NF25" s="121"/>
      <c r="NG25" s="121"/>
      <c r="NH25" s="121"/>
      <c r="NI25" s="121"/>
      <c r="NJ25" s="121"/>
      <c r="NK25" s="121"/>
      <c r="NL25" s="121"/>
      <c r="NM25" s="121"/>
      <c r="NN25" s="121"/>
      <c r="NO25" s="121"/>
      <c r="NP25" s="121"/>
      <c r="NQ25" s="121"/>
      <c r="NR25" s="12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0"/>
      <c r="NE26" s="121"/>
      <c r="NF26" s="121"/>
      <c r="NG26" s="121"/>
      <c r="NH26" s="121"/>
      <c r="NI26" s="121"/>
      <c r="NJ26" s="121"/>
      <c r="NK26" s="121"/>
      <c r="NL26" s="121"/>
      <c r="NM26" s="121"/>
      <c r="NN26" s="121"/>
      <c r="NO26" s="121"/>
      <c r="NP26" s="121"/>
      <c r="NQ26" s="121"/>
      <c r="NR26" s="12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0"/>
      <c r="NE27" s="121"/>
      <c r="NF27" s="121"/>
      <c r="NG27" s="121"/>
      <c r="NH27" s="121"/>
      <c r="NI27" s="121"/>
      <c r="NJ27" s="121"/>
      <c r="NK27" s="121"/>
      <c r="NL27" s="121"/>
      <c r="NM27" s="121"/>
      <c r="NN27" s="121"/>
      <c r="NO27" s="121"/>
      <c r="NP27" s="121"/>
      <c r="NQ27" s="121"/>
      <c r="NR27" s="12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0"/>
      <c r="NE28" s="121"/>
      <c r="NF28" s="121"/>
      <c r="NG28" s="121"/>
      <c r="NH28" s="121"/>
      <c r="NI28" s="121"/>
      <c r="NJ28" s="121"/>
      <c r="NK28" s="121"/>
      <c r="NL28" s="121"/>
      <c r="NM28" s="121"/>
      <c r="NN28" s="121"/>
      <c r="NO28" s="121"/>
      <c r="NP28" s="121"/>
      <c r="NQ28" s="121"/>
      <c r="NR28" s="12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0"/>
      <c r="NE29" s="121"/>
      <c r="NF29" s="121"/>
      <c r="NG29" s="121"/>
      <c r="NH29" s="121"/>
      <c r="NI29" s="121"/>
      <c r="NJ29" s="121"/>
      <c r="NK29" s="121"/>
      <c r="NL29" s="121"/>
      <c r="NM29" s="121"/>
      <c r="NN29" s="121"/>
      <c r="NO29" s="121"/>
      <c r="NP29" s="121"/>
      <c r="NQ29" s="121"/>
      <c r="NR29" s="12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0"/>
      <c r="NE30" s="121"/>
      <c r="NF30" s="121"/>
      <c r="NG30" s="121"/>
      <c r="NH30" s="121"/>
      <c r="NI30" s="121"/>
      <c r="NJ30" s="121"/>
      <c r="NK30" s="121"/>
      <c r="NL30" s="121"/>
      <c r="NM30" s="121"/>
      <c r="NN30" s="121"/>
      <c r="NO30" s="121"/>
      <c r="NP30" s="121"/>
      <c r="NQ30" s="121"/>
      <c r="NR30" s="12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546</v>
      </c>
      <c r="V31" s="110"/>
      <c r="W31" s="110"/>
      <c r="X31" s="110"/>
      <c r="Y31" s="110"/>
      <c r="Z31" s="110"/>
      <c r="AA31" s="110"/>
      <c r="AB31" s="110"/>
      <c r="AC31" s="110"/>
      <c r="AD31" s="110"/>
      <c r="AE31" s="110"/>
      <c r="AF31" s="110"/>
      <c r="AG31" s="110"/>
      <c r="AH31" s="110"/>
      <c r="AI31" s="110"/>
      <c r="AJ31" s="110"/>
      <c r="AK31" s="110"/>
      <c r="AL31" s="110"/>
      <c r="AM31" s="110"/>
      <c r="AN31" s="110">
        <f>データ!Z7</f>
        <v>182.5</v>
      </c>
      <c r="AO31" s="110"/>
      <c r="AP31" s="110"/>
      <c r="AQ31" s="110"/>
      <c r="AR31" s="110"/>
      <c r="AS31" s="110"/>
      <c r="AT31" s="110"/>
      <c r="AU31" s="110"/>
      <c r="AV31" s="110"/>
      <c r="AW31" s="110"/>
      <c r="AX31" s="110"/>
      <c r="AY31" s="110"/>
      <c r="AZ31" s="110"/>
      <c r="BA31" s="110"/>
      <c r="BB31" s="110"/>
      <c r="BC31" s="110"/>
      <c r="BD31" s="110"/>
      <c r="BE31" s="110"/>
      <c r="BF31" s="110"/>
      <c r="BG31" s="110">
        <f>データ!AA7</f>
        <v>96.4</v>
      </c>
      <c r="BH31" s="110"/>
      <c r="BI31" s="110"/>
      <c r="BJ31" s="110"/>
      <c r="BK31" s="110"/>
      <c r="BL31" s="110"/>
      <c r="BM31" s="110"/>
      <c r="BN31" s="110"/>
      <c r="BO31" s="110"/>
      <c r="BP31" s="110"/>
      <c r="BQ31" s="110"/>
      <c r="BR31" s="110"/>
      <c r="BS31" s="110"/>
      <c r="BT31" s="110"/>
      <c r="BU31" s="110"/>
      <c r="BV31" s="110"/>
      <c r="BW31" s="110"/>
      <c r="BX31" s="110"/>
      <c r="BY31" s="110"/>
      <c r="BZ31" s="110">
        <f>データ!AB7</f>
        <v>217.6</v>
      </c>
      <c r="CA31" s="110"/>
      <c r="CB31" s="110"/>
      <c r="CC31" s="110"/>
      <c r="CD31" s="110"/>
      <c r="CE31" s="110"/>
      <c r="CF31" s="110"/>
      <c r="CG31" s="110"/>
      <c r="CH31" s="110"/>
      <c r="CI31" s="110"/>
      <c r="CJ31" s="110"/>
      <c r="CK31" s="110"/>
      <c r="CL31" s="110"/>
      <c r="CM31" s="110"/>
      <c r="CN31" s="110"/>
      <c r="CO31" s="110"/>
      <c r="CP31" s="110"/>
      <c r="CQ31" s="110"/>
      <c r="CR31" s="110"/>
      <c r="CS31" s="110">
        <f>データ!AC7</f>
        <v>151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308.3</v>
      </c>
      <c r="JD31" s="81"/>
      <c r="JE31" s="81"/>
      <c r="JF31" s="81"/>
      <c r="JG31" s="81"/>
      <c r="JH31" s="81"/>
      <c r="JI31" s="81"/>
      <c r="JJ31" s="81"/>
      <c r="JK31" s="81"/>
      <c r="JL31" s="81"/>
      <c r="JM31" s="81"/>
      <c r="JN31" s="81"/>
      <c r="JO31" s="81"/>
      <c r="JP31" s="81"/>
      <c r="JQ31" s="81"/>
      <c r="JR31" s="81"/>
      <c r="JS31" s="81"/>
      <c r="JT31" s="81"/>
      <c r="JU31" s="82"/>
      <c r="JV31" s="80">
        <f>データ!DL7</f>
        <v>258.3</v>
      </c>
      <c r="JW31" s="81"/>
      <c r="JX31" s="81"/>
      <c r="JY31" s="81"/>
      <c r="JZ31" s="81"/>
      <c r="KA31" s="81"/>
      <c r="KB31" s="81"/>
      <c r="KC31" s="81"/>
      <c r="KD31" s="81"/>
      <c r="KE31" s="81"/>
      <c r="KF31" s="81"/>
      <c r="KG31" s="81"/>
      <c r="KH31" s="81"/>
      <c r="KI31" s="81"/>
      <c r="KJ31" s="81"/>
      <c r="KK31" s="81"/>
      <c r="KL31" s="81"/>
      <c r="KM31" s="81"/>
      <c r="KN31" s="82"/>
      <c r="KO31" s="80">
        <f>データ!DM7</f>
        <v>300</v>
      </c>
      <c r="KP31" s="81"/>
      <c r="KQ31" s="81"/>
      <c r="KR31" s="81"/>
      <c r="KS31" s="81"/>
      <c r="KT31" s="81"/>
      <c r="KU31" s="81"/>
      <c r="KV31" s="81"/>
      <c r="KW31" s="81"/>
      <c r="KX31" s="81"/>
      <c r="KY31" s="81"/>
      <c r="KZ31" s="81"/>
      <c r="LA31" s="81"/>
      <c r="LB31" s="81"/>
      <c r="LC31" s="81"/>
      <c r="LD31" s="81"/>
      <c r="LE31" s="81"/>
      <c r="LF31" s="81"/>
      <c r="LG31" s="82"/>
      <c r="LH31" s="80">
        <f>データ!DN7</f>
        <v>333.3</v>
      </c>
      <c r="LI31" s="81"/>
      <c r="LJ31" s="81"/>
      <c r="LK31" s="81"/>
      <c r="LL31" s="81"/>
      <c r="LM31" s="81"/>
      <c r="LN31" s="81"/>
      <c r="LO31" s="81"/>
      <c r="LP31" s="81"/>
      <c r="LQ31" s="81"/>
      <c r="LR31" s="81"/>
      <c r="LS31" s="81"/>
      <c r="LT31" s="81"/>
      <c r="LU31" s="81"/>
      <c r="LV31" s="81"/>
      <c r="LW31" s="81"/>
      <c r="LX31" s="81"/>
      <c r="LY31" s="81"/>
      <c r="LZ31" s="82"/>
      <c r="MA31" s="80">
        <f>データ!DO7</f>
        <v>283.3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127</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81.5</v>
      </c>
      <c r="EM52" s="110"/>
      <c r="EN52" s="110"/>
      <c r="EO52" s="110"/>
      <c r="EP52" s="110"/>
      <c r="EQ52" s="110"/>
      <c r="ER52" s="110"/>
      <c r="ES52" s="110"/>
      <c r="ET52" s="110"/>
      <c r="EU52" s="110"/>
      <c r="EV52" s="110"/>
      <c r="EW52" s="110"/>
      <c r="EX52" s="110"/>
      <c r="EY52" s="110"/>
      <c r="EZ52" s="110"/>
      <c r="FA52" s="110"/>
      <c r="FB52" s="110"/>
      <c r="FC52" s="110"/>
      <c r="FD52" s="110"/>
      <c r="FE52" s="110">
        <f>データ!BG7</f>
        <v>45.2</v>
      </c>
      <c r="FF52" s="110"/>
      <c r="FG52" s="110"/>
      <c r="FH52" s="110"/>
      <c r="FI52" s="110"/>
      <c r="FJ52" s="110"/>
      <c r="FK52" s="110"/>
      <c r="FL52" s="110"/>
      <c r="FM52" s="110"/>
      <c r="FN52" s="110"/>
      <c r="FO52" s="110"/>
      <c r="FP52" s="110"/>
      <c r="FQ52" s="110"/>
      <c r="FR52" s="110"/>
      <c r="FS52" s="110"/>
      <c r="FT52" s="110"/>
      <c r="FU52" s="110"/>
      <c r="FV52" s="110"/>
      <c r="FW52" s="110"/>
      <c r="FX52" s="110">
        <f>データ!BH7</f>
        <v>-3.7</v>
      </c>
      <c r="FY52" s="110"/>
      <c r="FZ52" s="110"/>
      <c r="GA52" s="110"/>
      <c r="GB52" s="110"/>
      <c r="GC52" s="110"/>
      <c r="GD52" s="110"/>
      <c r="GE52" s="110"/>
      <c r="GF52" s="110"/>
      <c r="GG52" s="110"/>
      <c r="GH52" s="110"/>
      <c r="GI52" s="110"/>
      <c r="GJ52" s="110"/>
      <c r="GK52" s="110"/>
      <c r="GL52" s="110"/>
      <c r="GM52" s="110"/>
      <c r="GN52" s="110"/>
      <c r="GO52" s="110"/>
      <c r="GP52" s="110"/>
      <c r="GQ52" s="110">
        <f>データ!BI7</f>
        <v>54.1</v>
      </c>
      <c r="GR52" s="110"/>
      <c r="GS52" s="110"/>
      <c r="GT52" s="110"/>
      <c r="GU52" s="110"/>
      <c r="GV52" s="110"/>
      <c r="GW52" s="110"/>
      <c r="GX52" s="110"/>
      <c r="GY52" s="110"/>
      <c r="GZ52" s="110"/>
      <c r="HA52" s="110"/>
      <c r="HB52" s="110"/>
      <c r="HC52" s="110"/>
      <c r="HD52" s="110"/>
      <c r="HE52" s="110"/>
      <c r="HF52" s="110"/>
      <c r="HG52" s="110"/>
      <c r="HH52" s="110"/>
      <c r="HI52" s="110"/>
      <c r="HJ52" s="110">
        <f>データ!BJ7</f>
        <v>33.799999999999997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40707</v>
      </c>
      <c r="JD52" s="106"/>
      <c r="JE52" s="106"/>
      <c r="JF52" s="106"/>
      <c r="JG52" s="106"/>
      <c r="JH52" s="106"/>
      <c r="JI52" s="106"/>
      <c r="JJ52" s="106"/>
      <c r="JK52" s="106"/>
      <c r="JL52" s="106"/>
      <c r="JM52" s="106"/>
      <c r="JN52" s="106"/>
      <c r="JO52" s="106"/>
      <c r="JP52" s="106"/>
      <c r="JQ52" s="106"/>
      <c r="JR52" s="106"/>
      <c r="JS52" s="106"/>
      <c r="JT52" s="106"/>
      <c r="JU52" s="106"/>
      <c r="JV52" s="106">
        <f>データ!BR7</f>
        <v>19865</v>
      </c>
      <c r="JW52" s="106"/>
      <c r="JX52" s="106"/>
      <c r="JY52" s="106"/>
      <c r="JZ52" s="106"/>
      <c r="KA52" s="106"/>
      <c r="KB52" s="106"/>
      <c r="KC52" s="106"/>
      <c r="KD52" s="106"/>
      <c r="KE52" s="106"/>
      <c r="KF52" s="106"/>
      <c r="KG52" s="106"/>
      <c r="KH52" s="106"/>
      <c r="KI52" s="106"/>
      <c r="KJ52" s="106"/>
      <c r="KK52" s="106"/>
      <c r="KL52" s="106"/>
      <c r="KM52" s="106"/>
      <c r="KN52" s="106"/>
      <c r="KO52" s="106">
        <f>データ!BS7</f>
        <v>-1704</v>
      </c>
      <c r="KP52" s="106"/>
      <c r="KQ52" s="106"/>
      <c r="KR52" s="106"/>
      <c r="KS52" s="106"/>
      <c r="KT52" s="106"/>
      <c r="KU52" s="106"/>
      <c r="KV52" s="106"/>
      <c r="KW52" s="106"/>
      <c r="KX52" s="106"/>
      <c r="KY52" s="106"/>
      <c r="KZ52" s="106"/>
      <c r="LA52" s="106"/>
      <c r="LB52" s="106"/>
      <c r="LC52" s="106"/>
      <c r="LD52" s="106"/>
      <c r="LE52" s="106"/>
      <c r="LF52" s="106"/>
      <c r="LG52" s="106"/>
      <c r="LH52" s="106">
        <f>データ!BT7</f>
        <v>28099</v>
      </c>
      <c r="LI52" s="106"/>
      <c r="LJ52" s="106"/>
      <c r="LK52" s="106"/>
      <c r="LL52" s="106"/>
      <c r="LM52" s="106"/>
      <c r="LN52" s="106"/>
      <c r="LO52" s="106"/>
      <c r="LP52" s="106"/>
      <c r="LQ52" s="106"/>
      <c r="LR52" s="106"/>
      <c r="LS52" s="106"/>
      <c r="LT52" s="106"/>
      <c r="LU52" s="106"/>
      <c r="LV52" s="106"/>
      <c r="LW52" s="106"/>
      <c r="LX52" s="106"/>
      <c r="LY52" s="106"/>
      <c r="LZ52" s="106"/>
      <c r="MA52" s="106">
        <f>データ!BU7</f>
        <v>16103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45739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8fsTSJALJi3b/W4QMPQeeWRB3ynQEJ3UZ/ORTEzFjc3HAXSH77mCfZsu7f3HRwOhalmuvbACvY8f0SyJZZurg==" saltValue="Iy3IXVHX3IfiXDGdL1pe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52" t="s">
        <v>58</v>
      </c>
      <c r="I3" s="153"/>
      <c r="J3" s="153"/>
      <c r="K3" s="153"/>
      <c r="L3" s="153"/>
      <c r="M3" s="153"/>
      <c r="N3" s="153"/>
      <c r="O3" s="153"/>
      <c r="P3" s="153"/>
      <c r="Q3" s="153"/>
      <c r="R3" s="153"/>
      <c r="S3" s="153"/>
      <c r="T3" s="153"/>
      <c r="U3" s="153"/>
      <c r="V3" s="153"/>
      <c r="W3" s="153"/>
      <c r="X3" s="153"/>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4"/>
      <c r="I4" s="155"/>
      <c r="J4" s="155"/>
      <c r="K4" s="155"/>
      <c r="L4" s="155"/>
      <c r="M4" s="155"/>
      <c r="N4" s="155"/>
      <c r="O4" s="155"/>
      <c r="P4" s="155"/>
      <c r="Q4" s="155"/>
      <c r="R4" s="155"/>
      <c r="S4" s="155"/>
      <c r="T4" s="155"/>
      <c r="U4" s="155"/>
      <c r="V4" s="155"/>
      <c r="W4" s="155"/>
      <c r="X4" s="155"/>
      <c r="Y4" s="149" t="s">
        <v>63</v>
      </c>
      <c r="Z4" s="150"/>
      <c r="AA4" s="150"/>
      <c r="AB4" s="150"/>
      <c r="AC4" s="150"/>
      <c r="AD4" s="150"/>
      <c r="AE4" s="150"/>
      <c r="AF4" s="150"/>
      <c r="AG4" s="150"/>
      <c r="AH4" s="150"/>
      <c r="AI4" s="151"/>
      <c r="AJ4" s="156" t="s">
        <v>64</v>
      </c>
      <c r="AK4" s="156"/>
      <c r="AL4" s="156"/>
      <c r="AM4" s="156"/>
      <c r="AN4" s="156"/>
      <c r="AO4" s="156"/>
      <c r="AP4" s="156"/>
      <c r="AQ4" s="156"/>
      <c r="AR4" s="156"/>
      <c r="AS4" s="156"/>
      <c r="AT4" s="156"/>
      <c r="AU4" s="157" t="s">
        <v>65</v>
      </c>
      <c r="AV4" s="156"/>
      <c r="AW4" s="156"/>
      <c r="AX4" s="156"/>
      <c r="AY4" s="156"/>
      <c r="AZ4" s="156"/>
      <c r="BA4" s="156"/>
      <c r="BB4" s="156"/>
      <c r="BC4" s="156"/>
      <c r="BD4" s="156"/>
      <c r="BE4" s="156"/>
      <c r="BF4" s="156" t="s">
        <v>66</v>
      </c>
      <c r="BG4" s="156"/>
      <c r="BH4" s="156"/>
      <c r="BI4" s="156"/>
      <c r="BJ4" s="156"/>
      <c r="BK4" s="156"/>
      <c r="BL4" s="156"/>
      <c r="BM4" s="156"/>
      <c r="BN4" s="156"/>
      <c r="BO4" s="156"/>
      <c r="BP4" s="156"/>
      <c r="BQ4" s="157" t="s">
        <v>67</v>
      </c>
      <c r="BR4" s="156"/>
      <c r="BS4" s="156"/>
      <c r="BT4" s="156"/>
      <c r="BU4" s="156"/>
      <c r="BV4" s="156"/>
      <c r="BW4" s="156"/>
      <c r="BX4" s="156"/>
      <c r="BY4" s="156"/>
      <c r="BZ4" s="156"/>
      <c r="CA4" s="156"/>
      <c r="CB4" s="156" t="s">
        <v>68</v>
      </c>
      <c r="CC4" s="156"/>
      <c r="CD4" s="156"/>
      <c r="CE4" s="156"/>
      <c r="CF4" s="156"/>
      <c r="CG4" s="156"/>
      <c r="CH4" s="156"/>
      <c r="CI4" s="156"/>
      <c r="CJ4" s="156"/>
      <c r="CK4" s="156"/>
      <c r="CL4" s="156"/>
      <c r="CM4" s="158" t="s">
        <v>69</v>
      </c>
      <c r="CN4" s="158" t="s">
        <v>70</v>
      </c>
      <c r="CO4" s="149" t="s">
        <v>71</v>
      </c>
      <c r="CP4" s="150"/>
      <c r="CQ4" s="150"/>
      <c r="CR4" s="150"/>
      <c r="CS4" s="150"/>
      <c r="CT4" s="150"/>
      <c r="CU4" s="150"/>
      <c r="CV4" s="150"/>
      <c r="CW4" s="150"/>
      <c r="CX4" s="150"/>
      <c r="CY4" s="151"/>
      <c r="CZ4" s="156" t="s">
        <v>72</v>
      </c>
      <c r="DA4" s="156"/>
      <c r="DB4" s="156"/>
      <c r="DC4" s="156"/>
      <c r="DD4" s="156"/>
      <c r="DE4" s="156"/>
      <c r="DF4" s="156"/>
      <c r="DG4" s="156"/>
      <c r="DH4" s="156"/>
      <c r="DI4" s="156"/>
      <c r="DJ4" s="156"/>
      <c r="DK4" s="149" t="s">
        <v>73</v>
      </c>
      <c r="DL4" s="150"/>
      <c r="DM4" s="150"/>
      <c r="DN4" s="150"/>
      <c r="DO4" s="150"/>
      <c r="DP4" s="150"/>
      <c r="DQ4" s="150"/>
      <c r="DR4" s="150"/>
      <c r="DS4" s="150"/>
      <c r="DT4" s="150"/>
      <c r="DU4" s="151"/>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92</v>
      </c>
      <c r="AN5" s="59" t="s">
        <v>93</v>
      </c>
      <c r="AO5" s="59" t="s">
        <v>94</v>
      </c>
      <c r="AP5" s="59" t="s">
        <v>95</v>
      </c>
      <c r="AQ5" s="59" t="s">
        <v>96</v>
      </c>
      <c r="AR5" s="59" t="s">
        <v>97</v>
      </c>
      <c r="AS5" s="59" t="s">
        <v>98</v>
      </c>
      <c r="AT5" s="59" t="s">
        <v>99</v>
      </c>
      <c r="AU5" s="59" t="s">
        <v>89</v>
      </c>
      <c r="AV5" s="59" t="s">
        <v>90</v>
      </c>
      <c r="AW5" s="59" t="s">
        <v>101</v>
      </c>
      <c r="AX5" s="59" t="s">
        <v>92</v>
      </c>
      <c r="AY5" s="59" t="s">
        <v>93</v>
      </c>
      <c r="AZ5" s="59" t="s">
        <v>94</v>
      </c>
      <c r="BA5" s="59" t="s">
        <v>95</v>
      </c>
      <c r="BB5" s="59" t="s">
        <v>96</v>
      </c>
      <c r="BC5" s="59" t="s">
        <v>97</v>
      </c>
      <c r="BD5" s="59" t="s">
        <v>98</v>
      </c>
      <c r="BE5" s="59" t="s">
        <v>99</v>
      </c>
      <c r="BF5" s="59" t="s">
        <v>89</v>
      </c>
      <c r="BG5" s="59" t="s">
        <v>100</v>
      </c>
      <c r="BH5" s="59" t="s">
        <v>101</v>
      </c>
      <c r="BI5" s="59" t="s">
        <v>92</v>
      </c>
      <c r="BJ5" s="59" t="s">
        <v>102</v>
      </c>
      <c r="BK5" s="59" t="s">
        <v>94</v>
      </c>
      <c r="BL5" s="59" t="s">
        <v>95</v>
      </c>
      <c r="BM5" s="59" t="s">
        <v>96</v>
      </c>
      <c r="BN5" s="59" t="s">
        <v>97</v>
      </c>
      <c r="BO5" s="59" t="s">
        <v>98</v>
      </c>
      <c r="BP5" s="59" t="s">
        <v>99</v>
      </c>
      <c r="BQ5" s="59" t="s">
        <v>89</v>
      </c>
      <c r="BR5" s="59" t="s">
        <v>90</v>
      </c>
      <c r="BS5" s="59" t="s">
        <v>101</v>
      </c>
      <c r="BT5" s="59" t="s">
        <v>92</v>
      </c>
      <c r="BU5" s="59" t="s">
        <v>93</v>
      </c>
      <c r="BV5" s="59" t="s">
        <v>94</v>
      </c>
      <c r="BW5" s="59" t="s">
        <v>95</v>
      </c>
      <c r="BX5" s="59" t="s">
        <v>96</v>
      </c>
      <c r="BY5" s="59" t="s">
        <v>97</v>
      </c>
      <c r="BZ5" s="59" t="s">
        <v>98</v>
      </c>
      <c r="CA5" s="59" t="s">
        <v>99</v>
      </c>
      <c r="CB5" s="59" t="s">
        <v>89</v>
      </c>
      <c r="CC5" s="59" t="s">
        <v>90</v>
      </c>
      <c r="CD5" s="59" t="s">
        <v>101</v>
      </c>
      <c r="CE5" s="59" t="s">
        <v>92</v>
      </c>
      <c r="CF5" s="59" t="s">
        <v>93</v>
      </c>
      <c r="CG5" s="59" t="s">
        <v>94</v>
      </c>
      <c r="CH5" s="59" t="s">
        <v>95</v>
      </c>
      <c r="CI5" s="59" t="s">
        <v>96</v>
      </c>
      <c r="CJ5" s="59" t="s">
        <v>97</v>
      </c>
      <c r="CK5" s="59" t="s">
        <v>98</v>
      </c>
      <c r="CL5" s="59" t="s">
        <v>99</v>
      </c>
      <c r="CM5" s="159"/>
      <c r="CN5" s="159"/>
      <c r="CO5" s="59" t="s">
        <v>89</v>
      </c>
      <c r="CP5" s="59" t="s">
        <v>90</v>
      </c>
      <c r="CQ5" s="59" t="s">
        <v>101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101</v>
      </c>
      <c r="DN5" s="59" t="s">
        <v>92</v>
      </c>
      <c r="DO5" s="59" t="s">
        <v>93</v>
      </c>
      <c r="DP5" s="59" t="s">
        <v>94</v>
      </c>
      <c r="DQ5" s="59" t="s">
        <v>95</v>
      </c>
      <c r="DR5" s="59" t="s">
        <v>96</v>
      </c>
      <c r="DS5" s="59" t="s">
        <v>97</v>
      </c>
      <c r="DT5" s="59" t="s">
        <v>98</v>
      </c>
      <c r="DU5" s="59" t="s">
        <v>99</v>
      </c>
    </row>
    <row r="6" spans="1:125" s="66" customFormat="1" x14ac:dyDescent="0.15">
      <c r="A6" s="49" t="s">
        <v>103</v>
      </c>
      <c r="B6" s="60">
        <f>B8</f>
        <v>2019</v>
      </c>
      <c r="C6" s="60">
        <f t="shared" ref="C6:X6" si="1">C8</f>
        <v>271004</v>
      </c>
      <c r="D6" s="60">
        <f t="shared" si="1"/>
        <v>47</v>
      </c>
      <c r="E6" s="60">
        <f t="shared" si="1"/>
        <v>14</v>
      </c>
      <c r="F6" s="60">
        <f t="shared" si="1"/>
        <v>0</v>
      </c>
      <c r="G6" s="60">
        <f t="shared" si="1"/>
        <v>25</v>
      </c>
      <c r="H6" s="60" t="str">
        <f>SUBSTITUTE(H8,"　","")</f>
        <v>大阪府大阪市</v>
      </c>
      <c r="I6" s="60" t="str">
        <f t="shared" si="1"/>
        <v>東長堀バス地下駐車場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18</v>
      </c>
      <c r="S6" s="62" t="str">
        <f t="shared" si="1"/>
        <v>商業施設</v>
      </c>
      <c r="T6" s="62" t="str">
        <f t="shared" si="1"/>
        <v>有</v>
      </c>
      <c r="U6" s="63">
        <f t="shared" si="1"/>
        <v>2600</v>
      </c>
      <c r="V6" s="63">
        <f t="shared" si="1"/>
        <v>12</v>
      </c>
      <c r="W6" s="63">
        <f t="shared" si="1"/>
        <v>6000</v>
      </c>
      <c r="X6" s="62" t="str">
        <f t="shared" si="1"/>
        <v>利用料金制</v>
      </c>
      <c r="Y6" s="64">
        <f>IF(Y8="-",NA(),Y8)</f>
        <v>546</v>
      </c>
      <c r="Z6" s="64">
        <f t="shared" ref="Z6:AH6" si="2">IF(Z8="-",NA(),Z8)</f>
        <v>182.5</v>
      </c>
      <c r="AA6" s="64">
        <f t="shared" si="2"/>
        <v>96.4</v>
      </c>
      <c r="AB6" s="64">
        <f t="shared" si="2"/>
        <v>217.6</v>
      </c>
      <c r="AC6" s="64">
        <f t="shared" si="2"/>
        <v>151</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81.5</v>
      </c>
      <c r="BG6" s="64">
        <f t="shared" ref="BG6:BO6" si="5">IF(BG8="-",NA(),BG8)</f>
        <v>45.2</v>
      </c>
      <c r="BH6" s="64">
        <f t="shared" si="5"/>
        <v>-3.7</v>
      </c>
      <c r="BI6" s="64">
        <f t="shared" si="5"/>
        <v>54.1</v>
      </c>
      <c r="BJ6" s="64">
        <f t="shared" si="5"/>
        <v>33.799999999999997</v>
      </c>
      <c r="BK6" s="64">
        <f t="shared" si="5"/>
        <v>38.200000000000003</v>
      </c>
      <c r="BL6" s="64">
        <f t="shared" si="5"/>
        <v>34.6</v>
      </c>
      <c r="BM6" s="64">
        <f t="shared" si="5"/>
        <v>37.6</v>
      </c>
      <c r="BN6" s="64">
        <f t="shared" si="5"/>
        <v>30.2</v>
      </c>
      <c r="BO6" s="64">
        <f t="shared" si="5"/>
        <v>33.9</v>
      </c>
      <c r="BP6" s="61" t="str">
        <f>IF(BP8="-","",IF(BP8="-","【-】","【"&amp;SUBSTITUTE(TEXT(BP8,"#,##0.0"),"-","△")&amp;"】"))</f>
        <v>【20.8】</v>
      </c>
      <c r="BQ6" s="65">
        <f>IF(BQ8="-",NA(),BQ8)</f>
        <v>40707</v>
      </c>
      <c r="BR6" s="65">
        <f t="shared" ref="BR6:BZ6" si="6">IF(BR8="-",NA(),BR8)</f>
        <v>19865</v>
      </c>
      <c r="BS6" s="65">
        <f t="shared" si="6"/>
        <v>-1704</v>
      </c>
      <c r="BT6" s="65">
        <f t="shared" si="6"/>
        <v>28099</v>
      </c>
      <c r="BU6" s="65">
        <f t="shared" si="6"/>
        <v>16103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104</v>
      </c>
      <c r="CM6" s="63">
        <f t="shared" ref="CM6:CN6" si="7">CM8</f>
        <v>0</v>
      </c>
      <c r="CN6" s="63">
        <f t="shared" si="7"/>
        <v>45739</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308.3</v>
      </c>
      <c r="DL6" s="64">
        <f t="shared" ref="DL6:DT6" si="9">IF(DL8="-",NA(),DL8)</f>
        <v>258.3</v>
      </c>
      <c r="DM6" s="64">
        <f t="shared" si="9"/>
        <v>300</v>
      </c>
      <c r="DN6" s="64">
        <f t="shared" si="9"/>
        <v>333.3</v>
      </c>
      <c r="DO6" s="64">
        <f t="shared" si="9"/>
        <v>283.3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271004</v>
      </c>
      <c r="D7" s="60">
        <f t="shared" si="10"/>
        <v>47</v>
      </c>
      <c r="E7" s="60">
        <f t="shared" si="10"/>
        <v>14</v>
      </c>
      <c r="F7" s="60">
        <f t="shared" si="10"/>
        <v>0</v>
      </c>
      <c r="G7" s="60">
        <f t="shared" si="10"/>
        <v>25</v>
      </c>
      <c r="H7" s="60" t="str">
        <f t="shared" si="10"/>
        <v>大阪府　大阪市</v>
      </c>
      <c r="I7" s="60" t="str">
        <f t="shared" si="10"/>
        <v>東長堀バス地下駐車場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18</v>
      </c>
      <c r="S7" s="62" t="str">
        <f t="shared" si="10"/>
        <v>商業施設</v>
      </c>
      <c r="T7" s="62" t="str">
        <f t="shared" si="10"/>
        <v>有</v>
      </c>
      <c r="U7" s="63">
        <f t="shared" si="10"/>
        <v>2600</v>
      </c>
      <c r="V7" s="63">
        <f t="shared" si="10"/>
        <v>12</v>
      </c>
      <c r="W7" s="63">
        <f t="shared" si="10"/>
        <v>6000</v>
      </c>
      <c r="X7" s="62" t="str">
        <f t="shared" si="10"/>
        <v>利用料金制</v>
      </c>
      <c r="Y7" s="64">
        <f>Y8</f>
        <v>546</v>
      </c>
      <c r="Z7" s="64">
        <f t="shared" ref="Z7:AH7" si="11">Z8</f>
        <v>182.5</v>
      </c>
      <c r="AA7" s="64">
        <f t="shared" si="11"/>
        <v>96.4</v>
      </c>
      <c r="AB7" s="64">
        <f t="shared" si="11"/>
        <v>217.6</v>
      </c>
      <c r="AC7" s="64">
        <f t="shared" si="11"/>
        <v>151</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81.5</v>
      </c>
      <c r="BG7" s="64">
        <f t="shared" ref="BG7:BO7" si="14">BG8</f>
        <v>45.2</v>
      </c>
      <c r="BH7" s="64">
        <f t="shared" si="14"/>
        <v>-3.7</v>
      </c>
      <c r="BI7" s="64">
        <f t="shared" si="14"/>
        <v>54.1</v>
      </c>
      <c r="BJ7" s="64">
        <f t="shared" si="14"/>
        <v>33.799999999999997</v>
      </c>
      <c r="BK7" s="64">
        <f t="shared" si="14"/>
        <v>38.200000000000003</v>
      </c>
      <c r="BL7" s="64">
        <f t="shared" si="14"/>
        <v>34.6</v>
      </c>
      <c r="BM7" s="64">
        <f t="shared" si="14"/>
        <v>37.6</v>
      </c>
      <c r="BN7" s="64">
        <f t="shared" si="14"/>
        <v>30.2</v>
      </c>
      <c r="BO7" s="64">
        <f t="shared" si="14"/>
        <v>33.9</v>
      </c>
      <c r="BP7" s="61"/>
      <c r="BQ7" s="65">
        <f>BQ8</f>
        <v>40707</v>
      </c>
      <c r="BR7" s="65">
        <f t="shared" ref="BR7:BZ7" si="15">BR8</f>
        <v>19865</v>
      </c>
      <c r="BS7" s="65">
        <f t="shared" si="15"/>
        <v>-1704</v>
      </c>
      <c r="BT7" s="65">
        <f t="shared" si="15"/>
        <v>28099</v>
      </c>
      <c r="BU7" s="65">
        <f t="shared" si="15"/>
        <v>16103</v>
      </c>
      <c r="BV7" s="65">
        <f t="shared" si="15"/>
        <v>6967</v>
      </c>
      <c r="BW7" s="65">
        <f t="shared" si="15"/>
        <v>7138</v>
      </c>
      <c r="BX7" s="65">
        <f t="shared" si="15"/>
        <v>8131</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107</v>
      </c>
      <c r="CL7" s="61"/>
      <c r="CM7" s="63">
        <f>CM8</f>
        <v>0</v>
      </c>
      <c r="CN7" s="63">
        <f>CN8</f>
        <v>45739</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308.3</v>
      </c>
      <c r="DL7" s="64">
        <f t="shared" ref="DL7:DT7" si="17">DL8</f>
        <v>258.3</v>
      </c>
      <c r="DM7" s="64">
        <f t="shared" si="17"/>
        <v>300</v>
      </c>
      <c r="DN7" s="64">
        <f t="shared" si="17"/>
        <v>333.3</v>
      </c>
      <c r="DO7" s="64">
        <f t="shared" si="17"/>
        <v>283.3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271004</v>
      </c>
      <c r="D8" s="67">
        <v>47</v>
      </c>
      <c r="E8" s="67">
        <v>14</v>
      </c>
      <c r="F8" s="67">
        <v>0</v>
      </c>
      <c r="G8" s="67">
        <v>25</v>
      </c>
      <c r="H8" s="67" t="s">
        <v>108</v>
      </c>
      <c r="I8" s="67" t="s">
        <v>109</v>
      </c>
      <c r="J8" s="67" t="s">
        <v>110</v>
      </c>
      <c r="K8" s="67" t="s">
        <v>111</v>
      </c>
      <c r="L8" s="67" t="s">
        <v>112</v>
      </c>
      <c r="M8" s="67" t="s">
        <v>113</v>
      </c>
      <c r="N8" s="67" t="s">
        <v>114</v>
      </c>
      <c r="O8" s="68" t="s">
        <v>115</v>
      </c>
      <c r="P8" s="69" t="s">
        <v>116</v>
      </c>
      <c r="Q8" s="69" t="s">
        <v>117</v>
      </c>
      <c r="R8" s="70">
        <v>18</v>
      </c>
      <c r="S8" s="69" t="s">
        <v>118</v>
      </c>
      <c r="T8" s="69" t="s">
        <v>119</v>
      </c>
      <c r="U8" s="70">
        <v>2600</v>
      </c>
      <c r="V8" s="70">
        <v>12</v>
      </c>
      <c r="W8" s="70">
        <v>6000</v>
      </c>
      <c r="X8" s="69" t="s">
        <v>120</v>
      </c>
      <c r="Y8" s="71">
        <v>546</v>
      </c>
      <c r="Z8" s="71">
        <v>182.5</v>
      </c>
      <c r="AA8" s="71">
        <v>96.4</v>
      </c>
      <c r="AB8" s="71">
        <v>217.6</v>
      </c>
      <c r="AC8" s="71">
        <v>151</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81.5</v>
      </c>
      <c r="BG8" s="71">
        <v>45.2</v>
      </c>
      <c r="BH8" s="71">
        <v>-3.7</v>
      </c>
      <c r="BI8" s="71">
        <v>54.1</v>
      </c>
      <c r="BJ8" s="71">
        <v>33.799999999999997</v>
      </c>
      <c r="BK8" s="71">
        <v>38.200000000000003</v>
      </c>
      <c r="BL8" s="71">
        <v>34.6</v>
      </c>
      <c r="BM8" s="71">
        <v>37.6</v>
      </c>
      <c r="BN8" s="71">
        <v>30.2</v>
      </c>
      <c r="BO8" s="71">
        <v>33.9</v>
      </c>
      <c r="BP8" s="68">
        <v>20.8</v>
      </c>
      <c r="BQ8" s="72">
        <v>40707</v>
      </c>
      <c r="BR8" s="72">
        <v>19865</v>
      </c>
      <c r="BS8" s="72">
        <v>-1704</v>
      </c>
      <c r="BT8" s="73">
        <v>28099</v>
      </c>
      <c r="BU8" s="73">
        <v>16103</v>
      </c>
      <c r="BV8" s="72">
        <v>6967</v>
      </c>
      <c r="BW8" s="72">
        <v>7138</v>
      </c>
      <c r="BX8" s="72">
        <v>8131</v>
      </c>
      <c r="BY8" s="72">
        <v>8076</v>
      </c>
      <c r="BZ8" s="72">
        <v>8265</v>
      </c>
      <c r="CA8" s="70">
        <v>14290</v>
      </c>
      <c r="CB8" s="71" t="s">
        <v>112</v>
      </c>
      <c r="CC8" s="71" t="s">
        <v>112</v>
      </c>
      <c r="CD8" s="71" t="s">
        <v>112</v>
      </c>
      <c r="CE8" s="71" t="s">
        <v>112</v>
      </c>
      <c r="CF8" s="71" t="s">
        <v>112</v>
      </c>
      <c r="CG8" s="71" t="s">
        <v>112</v>
      </c>
      <c r="CH8" s="71" t="s">
        <v>112</v>
      </c>
      <c r="CI8" s="71" t="s">
        <v>112</v>
      </c>
      <c r="CJ8" s="71" t="s">
        <v>112</v>
      </c>
      <c r="CK8" s="71" t="s">
        <v>112</v>
      </c>
      <c r="CL8" s="68" t="s">
        <v>112</v>
      </c>
      <c r="CM8" s="70">
        <v>0</v>
      </c>
      <c r="CN8" s="70">
        <v>45739</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70.5</v>
      </c>
      <c r="DF8" s="71">
        <v>59.2</v>
      </c>
      <c r="DG8" s="71">
        <v>62.4</v>
      </c>
      <c r="DH8" s="71">
        <v>83.1</v>
      </c>
      <c r="DI8" s="71">
        <v>54.7</v>
      </c>
      <c r="DJ8" s="68">
        <v>425.4</v>
      </c>
      <c r="DK8" s="71">
        <v>308.3</v>
      </c>
      <c r="DL8" s="71">
        <v>258.3</v>
      </c>
      <c r="DM8" s="71">
        <v>300</v>
      </c>
      <c r="DN8" s="71">
        <v>333.3</v>
      </c>
      <c r="DO8" s="71">
        <v>283.3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2021-01-21T01:57:41Z</cp:lastPrinted>
  <dcterms:created xsi:type="dcterms:W3CDTF">2020-12-04T03:34:26Z</dcterms:created>
  <dcterms:modified xsi:type="dcterms:W3CDTF">2021-01-21T01:59:47Z</dcterms:modified>
  <cp:category/>
</cp:coreProperties>
</file>