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XVwfWAwfPMPDQI+6IqBuGx1ay2TGkNIGi5BANdTzsL/eIM9L0e86LUrhrmor9fEn2p/ubD3ITbOUjbm7zbtlJw==" workbookSaltValue="/f0alB2UXvJfqz3D0x8cDA==" workbookSpinCount="100000" lockStructure="1"/>
  <bookViews>
    <workbookView xWindow="0" yWindow="465" windowWidth="18045" windowHeight="133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MI77" i="4" s="1"/>
  <c r="DC7" i="5"/>
  <c r="DB7" i="5"/>
  <c r="DA7" i="5"/>
  <c r="CZ7" i="5"/>
  <c r="CN7" i="5"/>
  <c r="CM7" i="5"/>
  <c r="BZ7" i="5"/>
  <c r="MA53" i="4" s="1"/>
  <c r="BY7" i="5"/>
  <c r="BX7" i="5"/>
  <c r="BW7" i="5"/>
  <c r="BV7" i="5"/>
  <c r="BU7" i="5"/>
  <c r="BT7" i="5"/>
  <c r="BS7" i="5"/>
  <c r="BR7" i="5"/>
  <c r="BQ7" i="5"/>
  <c r="JC52" i="4" s="1"/>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U31" i="4" s="1"/>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LJ10" i="4"/>
  <c r="JQ10" i="4"/>
  <c r="HX10" i="4"/>
  <c r="DU10" i="4"/>
  <c r="B10" i="4"/>
  <c r="LJ8" i="4"/>
  <c r="JQ8" i="4"/>
  <c r="HX8" i="4"/>
  <c r="FJ8" i="4"/>
  <c r="DU8" i="4"/>
  <c r="CF8" i="4"/>
  <c r="B8" i="4"/>
  <c r="B6" i="4"/>
  <c r="BZ76" i="4" l="1"/>
  <c r="MI76" i="4"/>
  <c r="HJ51" i="4"/>
  <c r="MA30" i="4"/>
  <c r="IT76" i="4"/>
  <c r="CS51" i="4"/>
  <c r="HJ30" i="4"/>
  <c r="MA51" i="4"/>
  <c r="CS30" i="4"/>
  <c r="C11" i="5"/>
  <c r="D11" i="5"/>
  <c r="E11" i="5"/>
  <c r="B11" i="5"/>
  <c r="BK76" i="4" l="1"/>
  <c r="LH51" i="4"/>
  <c r="LT76" i="4"/>
  <c r="GQ51" i="4"/>
  <c r="LH30" i="4"/>
  <c r="IE76" i="4"/>
  <c r="BZ51" i="4"/>
  <c r="GQ30" i="4"/>
  <c r="BZ30" i="4"/>
  <c r="BG30" i="4"/>
  <c r="AV76" i="4"/>
  <c r="KO51" i="4"/>
  <c r="FX30" i="4"/>
  <c r="LE76" i="4"/>
  <c r="FX51" i="4"/>
  <c r="KO30" i="4"/>
  <c r="HP76" i="4"/>
  <c r="BG51" i="4"/>
  <c r="FE51" i="4"/>
  <c r="JV30" i="4"/>
  <c r="HA76" i="4"/>
  <c r="AN51" i="4"/>
  <c r="FE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<sst xmlns="http://schemas.openxmlformats.org/spreadsheetml/2006/main" count="278" uniqueCount="142">
  <si>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</si>
  <si>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</si>
  <si>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</si>
  <si>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</si>
  <si>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</si>
  <si>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</si>
  <si>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</si>
  <si>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</si>
  <si>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</si>
  <si>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</si>
  <si>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</si>
  <si>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</si>
  <si>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</si>
  <si>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</si>
  <si>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</si>
  <si>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</si>
  <si>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</si>
  <si>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</si>
  <si>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</si>
  <si>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</si>
  <si>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</si>
  <si>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</si>
  <si>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</si>
  <si>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</si>
  <si>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</si>
  <si>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</si>
  <si>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</si>
  <si>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</si>
  <si>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</si>
  <si>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</si>
  <si>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</si>
  <si>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</si>
  <si>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</si>
  <si>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</si>
  <si>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</si>
  <si>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</si>
  <si>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</si>
  <si>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</si>
  <si>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</si>
  <si>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</si>
  <si>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</si>
  <si>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</si>
  <si>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</si>
  <si>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</si>
  <si>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</si>
  <si>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</si>
  <si>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</si>
  <si>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</si>
  <si>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</si>
  <si>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</si>
  <si>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</si>
  <si>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</si>
  <si>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</si>
  <si>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</si>
  <si>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</si>
  <si>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</si>
  <si>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</si>
  <si>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</si>
  <si>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</si>
  <si>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</si>
  <si>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</si>
  <si>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</si>
  <si>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</si>
  <si>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</si>
  <si>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</si>
  <si>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</si>
  <si>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</si>
  <si>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</si>
  <si>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</si>
  <si>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</si>
  <si>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</si>
  <si>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</si>
  <si>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</si>
  <si>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</si>
  <si>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</si>
  <si>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</si>
  <si>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</si>
  <si>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</si>
  <si>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</si>
  <si>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</si>
  <si>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</si>
  <si>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</si>
  <si>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</si>
  <si>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</si>
  <si>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</si>
  <si>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</si>
  <si>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</si>
  <si>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</si>
  <si>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</si>
  <si>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</si>
  <si>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</si>
  <si>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</si>
  <si>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</si>
  <si>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</si>
  <si>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</si>
  <si>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</si>
  <si>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</si>
  <si>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</si>
  <si>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</si>
  <si>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</si>
  <si>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</si>
  <si>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</si>
  <si>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</si>
  <si>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</si>
  <si>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</si>
  <si>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</si>
  <si>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</si>
  <si>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</si>
  <si>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</si>
  <si>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</si>
  <si>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</si>
  <si>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</si>
  <si>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当該値(N-1)</t>
    <phoneticPr fontId="5"/>
  </si>
  <si>
    <t>当該値(N)</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</si>
  <si>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</si>
  <si>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</si>
  <si>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</si>
  <si>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</si>
  <si>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</si>
  <si>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</si>
  <si>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</si>
  <si>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長堀バス駐車場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</si>
  <si>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</si>
  <si>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</si>
  <si>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</si>
  <si>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</si>
  <si>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</si>
  <si>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</si>
  <si>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</si>
  <si>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</si>
  <si>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</si>
  <si>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</si>
  <si>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</si>
  <si>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</si>
  <si>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</si>
  <si>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</si>
  <si>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</si>
  <si>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</si>
  <si>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・①収益的収支比率は、黒字であれば100％以上となる指標です。類似施設と比較した場合に、低い水準ですが、バス駐車場は供用台数が22台しかなく、収益規模が大きくないことが要因です。
・②③他会計補助金はありません。
・④売上高GOP比率は、施設の営業に関する収益性を表す指標です。類似施設との比較や、経年比較を行った場合に、H28以降の数値上昇は、外国人観光客向けの観光バスの駐車需要が主な要因です。
・⑤EBITDAとは、営業収益と同様、その経年の推移を見て企業の収益が継続して成長しているかどうかを判断するための指標です。類似施設と比較し、高い水準を維持しております。
・H26～H28は大阪市の修繕費等の経費支出が含まれておりません。</t>
    <rPh sb="44" eb="45">
      <t>ヒク</t>
    </rPh>
    <rPh sb="54" eb="57">
      <t>チュウシャジョウ</t>
    </rPh>
    <rPh sb="58" eb="60">
      <t>キョウヨウ</t>
    </rPh>
    <rPh sb="60" eb="62">
      <t>ダイスウ</t>
    </rPh>
    <rPh sb="65" eb="66">
      <t>ダイ</t>
    </rPh>
    <rPh sb="71" eb="73">
      <t>シュウエキ</t>
    </rPh>
    <rPh sb="73" eb="75">
      <t>キボ</t>
    </rPh>
    <rPh sb="76" eb="77">
      <t>オオ</t>
    </rPh>
    <rPh sb="84" eb="86">
      <t>ヨウイン</t>
    </rPh>
    <rPh sb="139" eb="141">
      <t>ルイジ</t>
    </rPh>
    <rPh sb="141" eb="143">
      <t>シセツ</t>
    </rPh>
    <rPh sb="145" eb="147">
      <t>ヒカク</t>
    </rPh>
    <rPh sb="149" eb="151">
      <t>ケイネン</t>
    </rPh>
    <rPh sb="151" eb="153">
      <t>ヒカク</t>
    </rPh>
    <rPh sb="154" eb="155">
      <t>オコナ</t>
    </rPh>
    <rPh sb="157" eb="159">
      <t>バアイ</t>
    </rPh>
    <rPh sb="164" eb="166">
      <t>イコウ</t>
    </rPh>
    <rPh sb="167" eb="169">
      <t>スウチ</t>
    </rPh>
    <rPh sb="169" eb="171">
      <t>ジョウショウ</t>
    </rPh>
    <rPh sb="173" eb="175">
      <t>ガイコク</t>
    </rPh>
    <rPh sb="175" eb="176">
      <t>ジン</t>
    </rPh>
    <rPh sb="176" eb="179">
      <t>カンコウキャク</t>
    </rPh>
    <rPh sb="179" eb="180">
      <t>ム</t>
    </rPh>
    <rPh sb="182" eb="184">
      <t>カンコウ</t>
    </rPh>
    <rPh sb="187" eb="189">
      <t>チュウシャ</t>
    </rPh>
    <rPh sb="189" eb="191">
      <t>ジュヨウ</t>
    </rPh>
    <rPh sb="192" eb="193">
      <t>オモ</t>
    </rPh>
    <rPh sb="194" eb="196">
      <t>ヨウイン</t>
    </rPh>
    <phoneticPr fontId="15"/>
  </si>
  <si>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す。</t>
    <rPh sb="46" eb="47">
      <t>ドウ</t>
    </rPh>
    <rPh sb="50" eb="52">
      <t>イジ</t>
    </rPh>
    <rPh sb="59" eb="61">
      <t>ホンケン</t>
    </rPh>
    <rPh sb="63" eb="66">
      <t>チュウシャジョウ</t>
    </rPh>
    <rPh sb="67" eb="69">
      <t>リヨウ</t>
    </rPh>
    <rPh sb="69" eb="70">
      <t>ソウ</t>
    </rPh>
    <rPh sb="72" eb="74">
      <t>シュウヘン</t>
    </rPh>
    <rPh sb="75" eb="77">
      <t>カンコウ</t>
    </rPh>
    <rPh sb="81" eb="83">
      <t>ガイコク</t>
    </rPh>
    <rPh sb="83" eb="84">
      <t>ジン</t>
    </rPh>
    <rPh sb="84" eb="87">
      <t>リョコウキャク</t>
    </rPh>
    <rPh sb="88" eb="90">
      <t>コウシャ</t>
    </rPh>
    <rPh sb="93" eb="94">
      <t>ノチ</t>
    </rPh>
    <rPh sb="95" eb="96">
      <t>ツギ</t>
    </rPh>
    <rPh sb="97" eb="99">
      <t>シュウゴウ</t>
    </rPh>
    <rPh sb="99" eb="101">
      <t>ジカン</t>
    </rPh>
    <rPh sb="104" eb="106">
      <t>イチジ</t>
    </rPh>
    <rPh sb="106" eb="108">
      <t>チュウシャ</t>
    </rPh>
    <rPh sb="108" eb="110">
      <t>モクテキ</t>
    </rPh>
    <rPh sb="111" eb="112">
      <t>オオ</t>
    </rPh>
    <rPh sb="119" eb="121">
      <t>チュウシャ</t>
    </rPh>
    <rPh sb="121" eb="123">
      <t>シャリョウ</t>
    </rPh>
    <rPh sb="124" eb="126">
      <t>カイテン</t>
    </rPh>
    <rPh sb="126" eb="127">
      <t>リツ</t>
    </rPh>
    <rPh sb="128" eb="129">
      <t>タカ</t>
    </rPh>
    <rPh sb="130" eb="132">
      <t>スウチ</t>
    </rPh>
    <phoneticPr fontId="15"/>
  </si>
  <si>
    <r>
      <t>・各種利用促進策を実施し、収益増に向けた効率的な駐車場運営を行っています。
・H28以降は、上記のとおりインバウンド需要を適切に取り込むことに成功し、収益状況が好転しています。しかし、</t>
    </r>
    <r>
      <rPr>
        <sz val="10"/>
        <color rgb="FFFF0000"/>
        <rFont val="ＭＳ ゴシック"/>
        <family val="2"/>
        <charset val="128"/>
      </rPr>
      <t>コロナ禍の影響により観光バス需要が激減しています。</t>
    </r>
    <r>
      <rPr>
        <sz val="10"/>
        <color theme="1"/>
        <rFont val="ＭＳ ゴシック"/>
        <family val="3"/>
        <charset val="128"/>
      </rPr>
      <t xml:space="preserve">
　当該需要創出に向けて、適切な料金改定の実施、周辺施設との提携等利用促進策について、指定管理者と協議してまいります。
・長堀バス駐車場は、大阪市駐車基本計画を基に市内の路上駐車違反防止のため本市が管理運営を行っており、今後も同目的達成のため、本市が管理を継続していく方針です。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
    <rPh sb="42" eb="44">
      <t>イコウ</t>
    </rPh>
    <rPh sb="46" eb="48">
      <t>ジョウキ</t>
    </rPh>
    <rPh sb="58" eb="60">
      <t>ジュヨウ</t>
    </rPh>
    <rPh sb="61" eb="63">
      <t>テキセツ</t>
    </rPh>
    <rPh sb="64" eb="65">
      <t>ト</t>
    </rPh>
    <rPh sb="66" eb="67">
      <t>コ</t>
    </rPh>
    <rPh sb="71" eb="73">
      <t>セイコウ</t>
    </rPh>
    <rPh sb="75" eb="77">
      <t>シュウエキ</t>
    </rPh>
    <rPh sb="77" eb="79">
      <t>ジョウキョウ</t>
    </rPh>
    <rPh sb="80" eb="82">
      <t>コウテン</t>
    </rPh>
    <rPh sb="92" eb="94">
      <t>ガイコク</t>
    </rPh>
    <rPh sb="94" eb="95">
      <t>ジン</t>
    </rPh>
    <rPh sb="99" eb="101">
      <t>コウツウ</t>
    </rPh>
    <rPh sb="101" eb="103">
      <t>シュダン</t>
    </rPh>
    <rPh sb="105" eb="107">
      <t>カンコウ</t>
    </rPh>
    <rPh sb="111" eb="113">
      <t>コウキョウ</t>
    </rPh>
    <rPh sb="113" eb="115">
      <t>コウツウ</t>
    </rPh>
    <rPh sb="115" eb="117">
      <t>キカン</t>
    </rPh>
    <rPh sb="117" eb="118">
      <t>シュウヘン</t>
    </rPh>
    <rPh sb="118" eb="120">
      <t>シセツ</t>
    </rPh>
    <rPh sb="122" eb="124">
      <t>テイケイ</t>
    </rPh>
    <rPh sb="124" eb="125">
      <t>トウ</t>
    </rPh>
    <rPh sb="125" eb="127">
      <t>リヨウ</t>
    </rPh>
    <rPh sb="127" eb="130">
      <t>ソクシンサク</t>
    </rPh>
    <rPh sb="135" eb="137">
      <t>シテイ</t>
    </rPh>
    <rPh sb="137" eb="140">
      <t>カンリシャ</t>
    </rPh>
    <rPh sb="141" eb="143">
      <t>キョウギ</t>
    </rPh>
    <rPh sb="153" eb="155">
      <t>ナガホリ</t>
    </rPh>
    <phoneticPr fontId="15"/>
  </si>
  <si>
    <t>・⑦長堀バス駐車場は道路付属物（道路法第2条第2項）であり、敷地の地価を計上しておりません。
・⑧設備投資見込額は、今後10年間で見込む建設改良費・修繕費等の金額です。長堀バス駐車場については、今後駐車場収入で更新費用を賄ったうえで収支黒が発生していく見込みでしたが、コロナ禍の影響により観光バス需要が激減しています。（設備投資見込額はR2.8.19現在のものです）。
・⑩企業債の残高はありません。</t>
    <rPh sb="137" eb="138">
      <t>カ</t>
    </rPh>
    <rPh sb="139" eb="141">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</si>
</sst>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
      <sz val="10"/>
      <color rgb="FFFF0000"/>
      <name val="ＭＳ 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Fill="1" applyBorder="1" applyAlignment="1" applyProtection="1">
      <alignment horizontal="left" vertical="top" wrapText="1"/>
      <protection locked="0"/>
    </xf>
    <xf numFmtId="0" fontId="16" fillId="0" borderId="0" xfId="2" applyFont="1" applyFill="1" applyAlignment="1" applyProtection="1">
      <alignment horizontal="left" vertical="top" wrapText="1"/>
      <protection locked="0"/>
    </xf>
    <xf numFmtId="0" fontId="16" fillId="0" borderId="10" xfId="2" applyFont="1" applyFill="1" applyBorder="1" applyAlignment="1" applyProtection="1">
      <alignment horizontal="left" vertical="top" wrapText="1"/>
      <protection locked="0"/>
    </xf>
    <xf numFmtId="0" fontId="16" fillId="0" borderId="11" xfId="2" applyFont="1" applyFill="1" applyBorder="1" applyAlignment="1" applyProtection="1">
      <alignment horizontal="left" vertical="top" wrapText="1"/>
      <protection locked="0"/>
    </xf>
    <xf numFmtId="0" fontId="16" fillId="0" borderId="1" xfId="2" applyFont="1" applyFill="1" applyBorder="1" applyAlignment="1" applyProtection="1">
      <alignment horizontal="left" vertical="top" wrapText="1"/>
      <protection locked="0"/>
    </xf>
    <xf numFmtId="0" fontId="16" fillId="0" borderId="12" xfId="2"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8" fillId="0" borderId="9" xfId="2" applyFont="1" applyFill="1" applyBorder="1" applyAlignment="1" applyProtection="1">
      <alignment horizontal="left" vertical="top" wrapText="1"/>
      <protection locked="0"/>
    </xf>
    <xf numFmtId="0" fontId="18" fillId="0" borderId="0" xfId="2" applyFont="1" applyFill="1" applyAlignment="1" applyProtection="1">
      <alignment horizontal="left" vertical="top" wrapText="1"/>
      <protection locked="0"/>
    </xf>
    <xf numFmtId="0" fontId="18" fillId="0" borderId="10"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202</c:v>
                </c:pt>
                <c:pt idx="1">
                  <c:v>303</c:v>
                </c:pt>
                <c:pt idx="2">
                  <c:v>292</c:v>
                </c:pt>
                <c:pt idx="3">
                  <c:v>302.60000000000002</c:v>
                </c:pt>
                <c:pt idx="4">
                  <c:v>205.1</c:v>
                </c:pt>
              </c:numCache>
            </c:numRef>
          </c:val>
          <c:extLst>
            <c:ext xmlns:c16="http://schemas.microsoft.com/office/drawing/2014/chart" uri="{C3380CC4-5D6E-409C-BE32-E72D297353CC}">
              <c16:uniqueId val="{00000000-CDC5-4A65-926B-0801BD17C38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CDC5-4A65-926B-0801BD17C38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17-416D-9A8E-46C4B9D4605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717-416D-9A8E-46C4B9D4605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2AE-4E4B-AB13-A03DEB72FA0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2AE-4E4B-AB13-A03DEB72FA0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3C7-40FB-8CE5-2455E85249F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3C7-40FB-8CE5-2455E85249F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26-4485-8DB1-49D5298F7B0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9626-4485-8DB1-49D5298F7B0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520-4879-A34A-41491BAA040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D520-4879-A34A-41491BAA040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290.89999999999998</c:v>
                </c:pt>
                <c:pt idx="1">
                  <c:v>277.3</c:v>
                </c:pt>
                <c:pt idx="2">
                  <c:v>263.60000000000002</c:v>
                </c:pt>
                <c:pt idx="3">
                  <c:v>263.60000000000002</c:v>
                </c:pt>
                <c:pt idx="4">
                  <c:v>240.9</c:v>
                </c:pt>
              </c:numCache>
            </c:numRef>
          </c:val>
          <c:extLst>
            <c:ext xmlns:c16="http://schemas.microsoft.com/office/drawing/2014/chart" uri="{C3380CC4-5D6E-409C-BE32-E72D297353CC}">
              <c16:uniqueId val="{00000000-ED1D-4812-83CE-96041C6E911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ED1D-4812-83CE-96041C6E911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50</c:v>
                </c:pt>
                <c:pt idx="1">
                  <c:v>66.5</c:v>
                </c:pt>
                <c:pt idx="2">
                  <c:v>65.8</c:v>
                </c:pt>
                <c:pt idx="3">
                  <c:v>67</c:v>
                </c:pt>
                <c:pt idx="4">
                  <c:v>51.2</c:v>
                </c:pt>
              </c:numCache>
            </c:numRef>
          </c:val>
          <c:extLst>
            <c:ext xmlns:c16="http://schemas.microsoft.com/office/drawing/2014/chart" uri="{C3380CC4-5D6E-409C-BE32-E72D297353CC}">
              <c16:uniqueId val="{00000000-7363-4550-92D2-05963C3E6A2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7363-4550-92D2-05963C3E6A2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42026</c:v>
                </c:pt>
                <c:pt idx="1">
                  <c:v>53740</c:v>
                </c:pt>
                <c:pt idx="2">
                  <c:v>50900</c:v>
                </c:pt>
                <c:pt idx="3">
                  <c:v>52441</c:v>
                </c:pt>
                <c:pt idx="4">
                  <c:v>35375</c:v>
                </c:pt>
              </c:numCache>
            </c:numRef>
          </c:val>
          <c:extLst>
            <c:ext xmlns:c16="http://schemas.microsoft.com/office/drawing/2014/chart" uri="{C3380CC4-5D6E-409C-BE32-E72D297353CC}">
              <c16:uniqueId val="{00000000-FBCE-433B-99F1-D7CEE360A8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FBCE-433B-99F1-D7CEE360A8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大阪府大阪市　長堀バス駐車場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5400</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128</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21</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6000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138</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202</v>
      </c>
      <c r="V31" s="110"/>
      <c r="W31" s="110"/>
      <c r="X31" s="110"/>
      <c r="Y31" s="110"/>
      <c r="Z31" s="110"/>
      <c r="AA31" s="110"/>
      <c r="AB31" s="110"/>
      <c r="AC31" s="110"/>
      <c r="AD31" s="110"/>
      <c r="AE31" s="110"/>
      <c r="AF31" s="110"/>
      <c r="AG31" s="110"/>
      <c r="AH31" s="110"/>
      <c r="AI31" s="110"/>
      <c r="AJ31" s="110"/>
      <c r="AK31" s="110"/>
      <c r="AL31" s="110"/>
      <c r="AM31" s="110"/>
      <c r="AN31" s="110">
        <f>データ!Z7</f>
        <v>303</v>
      </c>
      <c r="AO31" s="110"/>
      <c r="AP31" s="110"/>
      <c r="AQ31" s="110"/>
      <c r="AR31" s="110"/>
      <c r="AS31" s="110"/>
      <c r="AT31" s="110"/>
      <c r="AU31" s="110"/>
      <c r="AV31" s="110"/>
      <c r="AW31" s="110"/>
      <c r="AX31" s="110"/>
      <c r="AY31" s="110"/>
      <c r="AZ31" s="110"/>
      <c r="BA31" s="110"/>
      <c r="BB31" s="110"/>
      <c r="BC31" s="110"/>
      <c r="BD31" s="110"/>
      <c r="BE31" s="110"/>
      <c r="BF31" s="110"/>
      <c r="BG31" s="110">
        <f>データ!AA7</f>
        <v>292</v>
      </c>
      <c r="BH31" s="110"/>
      <c r="BI31" s="110"/>
      <c r="BJ31" s="110"/>
      <c r="BK31" s="110"/>
      <c r="BL31" s="110"/>
      <c r="BM31" s="110"/>
      <c r="BN31" s="110"/>
      <c r="BO31" s="110"/>
      <c r="BP31" s="110"/>
      <c r="BQ31" s="110"/>
      <c r="BR31" s="110"/>
      <c r="BS31" s="110"/>
      <c r="BT31" s="110"/>
      <c r="BU31" s="110"/>
      <c r="BV31" s="110"/>
      <c r="BW31" s="110"/>
      <c r="BX31" s="110"/>
      <c r="BY31" s="110"/>
      <c r="BZ31" s="110">
        <f>データ!AB7</f>
        <v>302.60000000000002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205.1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290.89999999999998</v>
      </c>
      <c r="JD31" s="81"/>
      <c r="JE31" s="81"/>
      <c r="JF31" s="81"/>
      <c r="JG31" s="81"/>
      <c r="JH31" s="81"/>
      <c r="JI31" s="81"/>
      <c r="JJ31" s="81"/>
      <c r="JK31" s="81"/>
      <c r="JL31" s="81"/>
      <c r="JM31" s="81"/>
      <c r="JN31" s="81"/>
      <c r="JO31" s="81"/>
      <c r="JP31" s="81"/>
      <c r="JQ31" s="81"/>
      <c r="JR31" s="81"/>
      <c r="JS31" s="81"/>
      <c r="JT31" s="81"/>
      <c r="JU31" s="82"/>
      <c r="JV31" s="80">
        <f>データ!DL7</f>
        <v>277.3</v>
      </c>
      <c r="JW31" s="81"/>
      <c r="JX31" s="81"/>
      <c r="JY31" s="81"/>
      <c r="JZ31" s="81"/>
      <c r="KA31" s="81"/>
      <c r="KB31" s="81"/>
      <c r="KC31" s="81"/>
      <c r="KD31" s="81"/>
      <c r="KE31" s="81"/>
      <c r="KF31" s="81"/>
      <c r="KG31" s="81"/>
      <c r="KH31" s="81"/>
      <c r="KI31" s="81"/>
      <c r="KJ31" s="81"/>
      <c r="KK31" s="81"/>
      <c r="KL31" s="81"/>
      <c r="KM31" s="81"/>
      <c r="KN31" s="82"/>
      <c r="KO31" s="80">
        <f>データ!DM7</f>
        <v>263.60000000000002</v>
      </c>
      <c r="KP31" s="81"/>
      <c r="KQ31" s="81"/>
      <c r="KR31" s="81"/>
      <c r="KS31" s="81"/>
      <c r="KT31" s="81"/>
      <c r="KU31" s="81"/>
      <c r="KV31" s="81"/>
      <c r="KW31" s="81"/>
      <c r="KX31" s="81"/>
      <c r="KY31" s="81"/>
      <c r="KZ31" s="81"/>
      <c r="LA31" s="81"/>
      <c r="LB31" s="81"/>
      <c r="LC31" s="81"/>
      <c r="LD31" s="81"/>
      <c r="LE31" s="81"/>
      <c r="LF31" s="81"/>
      <c r="LG31" s="82"/>
      <c r="LH31" s="80">
        <f>データ!DN7</f>
        <v>263.60000000000002</v>
      </c>
      <c r="LI31" s="81"/>
      <c r="LJ31" s="81"/>
      <c r="LK31" s="81"/>
      <c r="LL31" s="81"/>
      <c r="LM31" s="81"/>
      <c r="LN31" s="81"/>
      <c r="LO31" s="81"/>
      <c r="LP31" s="81"/>
      <c r="LQ31" s="81"/>
      <c r="LR31" s="81"/>
      <c r="LS31" s="81"/>
      <c r="LT31" s="81"/>
      <c r="LU31" s="81"/>
      <c r="LV31" s="81"/>
      <c r="LW31" s="81"/>
      <c r="LX31" s="81"/>
      <c r="LY31" s="81"/>
      <c r="LZ31" s="82"/>
      <c r="MA31" s="80">
        <f>データ!DO7</f>
        <v>240.9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7" t="s">
        <v>141</v>
      </c>
      <c r="NE32" s="158"/>
      <c r="NF32" s="158"/>
      <c r="NG32" s="158"/>
      <c r="NH32" s="158"/>
      <c r="NI32" s="158"/>
      <c r="NJ32" s="158"/>
      <c r="NK32" s="158"/>
      <c r="NL32" s="158"/>
      <c r="NM32" s="158"/>
      <c r="NN32" s="158"/>
      <c r="NO32" s="158"/>
      <c r="NP32" s="158"/>
      <c r="NQ32" s="158"/>
      <c r="NR32" s="159"/>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7"/>
      <c r="NE33" s="158"/>
      <c r="NF33" s="158"/>
      <c r="NG33" s="158"/>
      <c r="NH33" s="158"/>
      <c r="NI33" s="158"/>
      <c r="NJ33" s="158"/>
      <c r="NK33" s="158"/>
      <c r="NL33" s="158"/>
      <c r="NM33" s="158"/>
      <c r="NN33" s="158"/>
      <c r="NO33" s="158"/>
      <c r="NP33" s="158"/>
      <c r="NQ33" s="158"/>
      <c r="NR33" s="159"/>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7"/>
      <c r="NE34" s="158"/>
      <c r="NF34" s="158"/>
      <c r="NG34" s="158"/>
      <c r="NH34" s="158"/>
      <c r="NI34" s="158"/>
      <c r="NJ34" s="158"/>
      <c r="NK34" s="158"/>
      <c r="NL34" s="158"/>
      <c r="NM34" s="158"/>
      <c r="NN34" s="158"/>
      <c r="NO34" s="158"/>
      <c r="NP34" s="158"/>
      <c r="NQ34" s="158"/>
      <c r="NR34" s="159"/>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7"/>
      <c r="NE35" s="158"/>
      <c r="NF35" s="158"/>
      <c r="NG35" s="158"/>
      <c r="NH35" s="158"/>
      <c r="NI35" s="158"/>
      <c r="NJ35" s="158"/>
      <c r="NK35" s="158"/>
      <c r="NL35" s="158"/>
      <c r="NM35" s="158"/>
      <c r="NN35" s="158"/>
      <c r="NO35" s="158"/>
      <c r="NP35" s="158"/>
      <c r="NQ35" s="158"/>
      <c r="NR35" s="159"/>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7"/>
      <c r="NE36" s="158"/>
      <c r="NF36" s="158"/>
      <c r="NG36" s="158"/>
      <c r="NH36" s="158"/>
      <c r="NI36" s="158"/>
      <c r="NJ36" s="158"/>
      <c r="NK36" s="158"/>
      <c r="NL36" s="158"/>
      <c r="NM36" s="158"/>
      <c r="NN36" s="158"/>
      <c r="NO36" s="158"/>
      <c r="NP36" s="158"/>
      <c r="NQ36" s="158"/>
      <c r="NR36" s="159"/>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7"/>
      <c r="NE37" s="158"/>
      <c r="NF37" s="158"/>
      <c r="NG37" s="158"/>
      <c r="NH37" s="158"/>
      <c r="NI37" s="158"/>
      <c r="NJ37" s="158"/>
      <c r="NK37" s="158"/>
      <c r="NL37" s="158"/>
      <c r="NM37" s="158"/>
      <c r="NN37" s="158"/>
      <c r="NO37" s="158"/>
      <c r="NP37" s="158"/>
      <c r="NQ37" s="158"/>
      <c r="NR37" s="159"/>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7"/>
      <c r="NE38" s="158"/>
      <c r="NF38" s="158"/>
      <c r="NG38" s="158"/>
      <c r="NH38" s="158"/>
      <c r="NI38" s="158"/>
      <c r="NJ38" s="158"/>
      <c r="NK38" s="158"/>
      <c r="NL38" s="158"/>
      <c r="NM38" s="158"/>
      <c r="NN38" s="158"/>
      <c r="NO38" s="158"/>
      <c r="NP38" s="158"/>
      <c r="NQ38" s="158"/>
      <c r="NR38" s="159"/>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7"/>
      <c r="NE39" s="158"/>
      <c r="NF39" s="158"/>
      <c r="NG39" s="158"/>
      <c r="NH39" s="158"/>
      <c r="NI39" s="158"/>
      <c r="NJ39" s="158"/>
      <c r="NK39" s="158"/>
      <c r="NL39" s="158"/>
      <c r="NM39" s="158"/>
      <c r="NN39" s="158"/>
      <c r="NO39" s="158"/>
      <c r="NP39" s="158"/>
      <c r="NQ39" s="158"/>
      <c r="NR39" s="159"/>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7"/>
      <c r="NE40" s="158"/>
      <c r="NF40" s="158"/>
      <c r="NG40" s="158"/>
      <c r="NH40" s="158"/>
      <c r="NI40" s="158"/>
      <c r="NJ40" s="158"/>
      <c r="NK40" s="158"/>
      <c r="NL40" s="158"/>
      <c r="NM40" s="158"/>
      <c r="NN40" s="158"/>
      <c r="NO40" s="158"/>
      <c r="NP40" s="158"/>
      <c r="NQ40" s="158"/>
      <c r="NR40" s="159"/>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7"/>
      <c r="NE41" s="158"/>
      <c r="NF41" s="158"/>
      <c r="NG41" s="158"/>
      <c r="NH41" s="158"/>
      <c r="NI41" s="158"/>
      <c r="NJ41" s="158"/>
      <c r="NK41" s="158"/>
      <c r="NL41" s="158"/>
      <c r="NM41" s="158"/>
      <c r="NN41" s="158"/>
      <c r="NO41" s="158"/>
      <c r="NP41" s="158"/>
      <c r="NQ41" s="158"/>
      <c r="NR41" s="159"/>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7"/>
      <c r="NE42" s="158"/>
      <c r="NF42" s="158"/>
      <c r="NG42" s="158"/>
      <c r="NH42" s="158"/>
      <c r="NI42" s="158"/>
      <c r="NJ42" s="158"/>
      <c r="NK42" s="158"/>
      <c r="NL42" s="158"/>
      <c r="NM42" s="158"/>
      <c r="NN42" s="158"/>
      <c r="NO42" s="158"/>
      <c r="NP42" s="158"/>
      <c r="NQ42" s="158"/>
      <c r="NR42" s="159"/>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7"/>
      <c r="NE43" s="158"/>
      <c r="NF43" s="158"/>
      <c r="NG43" s="158"/>
      <c r="NH43" s="158"/>
      <c r="NI43" s="158"/>
      <c r="NJ43" s="158"/>
      <c r="NK43" s="158"/>
      <c r="NL43" s="158"/>
      <c r="NM43" s="158"/>
      <c r="NN43" s="158"/>
      <c r="NO43" s="158"/>
      <c r="NP43" s="158"/>
      <c r="NQ43" s="158"/>
      <c r="NR43" s="159"/>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7"/>
      <c r="NE44" s="158"/>
      <c r="NF44" s="158"/>
      <c r="NG44" s="158"/>
      <c r="NH44" s="158"/>
      <c r="NI44" s="158"/>
      <c r="NJ44" s="158"/>
      <c r="NK44" s="158"/>
      <c r="NL44" s="158"/>
      <c r="NM44" s="158"/>
      <c r="NN44" s="158"/>
      <c r="NO44" s="158"/>
      <c r="NP44" s="158"/>
      <c r="NQ44" s="158"/>
      <c r="NR44" s="159"/>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7"/>
      <c r="NE45" s="158"/>
      <c r="NF45" s="158"/>
      <c r="NG45" s="158"/>
      <c r="NH45" s="158"/>
      <c r="NI45" s="158"/>
      <c r="NJ45" s="158"/>
      <c r="NK45" s="158"/>
      <c r="NL45" s="158"/>
      <c r="NM45" s="158"/>
      <c r="NN45" s="158"/>
      <c r="NO45" s="158"/>
      <c r="NP45" s="158"/>
      <c r="NQ45" s="158"/>
      <c r="NR45" s="159"/>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7"/>
      <c r="NE46" s="158"/>
      <c r="NF46" s="158"/>
      <c r="NG46" s="158"/>
      <c r="NH46" s="158"/>
      <c r="NI46" s="158"/>
      <c r="NJ46" s="158"/>
      <c r="NK46" s="158"/>
      <c r="NL46" s="158"/>
      <c r="NM46" s="158"/>
      <c r="NN46" s="158"/>
      <c r="NO46" s="158"/>
      <c r="NP46" s="158"/>
      <c r="NQ46" s="158"/>
      <c r="NR46" s="159"/>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7"/>
      <c r="NE47" s="158"/>
      <c r="NF47" s="158"/>
      <c r="NG47" s="158"/>
      <c r="NH47" s="158"/>
      <c r="NI47" s="158"/>
      <c r="NJ47" s="158"/>
      <c r="NK47" s="158"/>
      <c r="NL47" s="158"/>
      <c r="NM47" s="158"/>
      <c r="NN47" s="158"/>
      <c r="NO47" s="158"/>
      <c r="NP47" s="158"/>
      <c r="NQ47" s="158"/>
      <c r="NR47" s="159"/>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139</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50</v>
      </c>
      <c r="EM52" s="110"/>
      <c r="EN52" s="110"/>
      <c r="EO52" s="110"/>
      <c r="EP52" s="110"/>
      <c r="EQ52" s="110"/>
      <c r="ER52" s="110"/>
      <c r="ES52" s="110"/>
      <c r="ET52" s="110"/>
      <c r="EU52" s="110"/>
      <c r="EV52" s="110"/>
      <c r="EW52" s="110"/>
      <c r="EX52" s="110"/>
      <c r="EY52" s="110"/>
      <c r="EZ52" s="110"/>
      <c r="FA52" s="110"/>
      <c r="FB52" s="110"/>
      <c r="FC52" s="110"/>
      <c r="FD52" s="110"/>
      <c r="FE52" s="110">
        <f>データ!BG7</f>
        <v>66.5</v>
      </c>
      <c r="FF52" s="110"/>
      <c r="FG52" s="110"/>
      <c r="FH52" s="110"/>
      <c r="FI52" s="110"/>
      <c r="FJ52" s="110"/>
      <c r="FK52" s="110"/>
      <c r="FL52" s="110"/>
      <c r="FM52" s="110"/>
      <c r="FN52" s="110"/>
      <c r="FO52" s="110"/>
      <c r="FP52" s="110"/>
      <c r="FQ52" s="110"/>
      <c r="FR52" s="110"/>
      <c r="FS52" s="110"/>
      <c r="FT52" s="110"/>
      <c r="FU52" s="110"/>
      <c r="FV52" s="110"/>
      <c r="FW52" s="110"/>
      <c r="FX52" s="110">
        <f>データ!BH7</f>
        <v>65.8</v>
      </c>
      <c r="FY52" s="110"/>
      <c r="FZ52" s="110"/>
      <c r="GA52" s="110"/>
      <c r="GB52" s="110"/>
      <c r="GC52" s="110"/>
      <c r="GD52" s="110"/>
      <c r="GE52" s="110"/>
      <c r="GF52" s="110"/>
      <c r="GG52" s="110"/>
      <c r="GH52" s="110"/>
      <c r="GI52" s="110"/>
      <c r="GJ52" s="110"/>
      <c r="GK52" s="110"/>
      <c r="GL52" s="110"/>
      <c r="GM52" s="110"/>
      <c r="GN52" s="110"/>
      <c r="GO52" s="110"/>
      <c r="GP52" s="110"/>
      <c r="GQ52" s="110">
        <f>データ!BI7</f>
        <v>67</v>
      </c>
      <c r="GR52" s="110"/>
      <c r="GS52" s="110"/>
      <c r="GT52" s="110"/>
      <c r="GU52" s="110"/>
      <c r="GV52" s="110"/>
      <c r="GW52" s="110"/>
      <c r="GX52" s="110"/>
      <c r="GY52" s="110"/>
      <c r="GZ52" s="110"/>
      <c r="HA52" s="110"/>
      <c r="HB52" s="110"/>
      <c r="HC52" s="110"/>
      <c r="HD52" s="110"/>
      <c r="HE52" s="110"/>
      <c r="HF52" s="110"/>
      <c r="HG52" s="110"/>
      <c r="HH52" s="110"/>
      <c r="HI52" s="110"/>
      <c r="HJ52" s="110">
        <f>データ!BJ7</f>
        <v>51.2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42026</v>
      </c>
      <c r="JD52" s="106"/>
      <c r="JE52" s="106"/>
      <c r="JF52" s="106"/>
      <c r="JG52" s="106"/>
      <c r="JH52" s="106"/>
      <c r="JI52" s="106"/>
      <c r="JJ52" s="106"/>
      <c r="JK52" s="106"/>
      <c r="JL52" s="106"/>
      <c r="JM52" s="106"/>
      <c r="JN52" s="106"/>
      <c r="JO52" s="106"/>
      <c r="JP52" s="106"/>
      <c r="JQ52" s="106"/>
      <c r="JR52" s="106"/>
      <c r="JS52" s="106"/>
      <c r="JT52" s="106"/>
      <c r="JU52" s="106"/>
      <c r="JV52" s="106">
        <f>データ!BR7</f>
        <v>53740</v>
      </c>
      <c r="JW52" s="106"/>
      <c r="JX52" s="106"/>
      <c r="JY52" s="106"/>
      <c r="JZ52" s="106"/>
      <c r="KA52" s="106"/>
      <c r="KB52" s="106"/>
      <c r="KC52" s="106"/>
      <c r="KD52" s="106"/>
      <c r="KE52" s="106"/>
      <c r="KF52" s="106"/>
      <c r="KG52" s="106"/>
      <c r="KH52" s="106"/>
      <c r="KI52" s="106"/>
      <c r="KJ52" s="106"/>
      <c r="KK52" s="106"/>
      <c r="KL52" s="106"/>
      <c r="KM52" s="106"/>
      <c r="KN52" s="106"/>
      <c r="KO52" s="106">
        <f>データ!BS7</f>
        <v>50900</v>
      </c>
      <c r="KP52" s="106"/>
      <c r="KQ52" s="106"/>
      <c r="KR52" s="106"/>
      <c r="KS52" s="106"/>
      <c r="KT52" s="106"/>
      <c r="KU52" s="106"/>
      <c r="KV52" s="106"/>
      <c r="KW52" s="106"/>
      <c r="KX52" s="106"/>
      <c r="KY52" s="106"/>
      <c r="KZ52" s="106"/>
      <c r="LA52" s="106"/>
      <c r="LB52" s="106"/>
      <c r="LC52" s="106"/>
      <c r="LD52" s="106"/>
      <c r="LE52" s="106"/>
      <c r="LF52" s="106"/>
      <c r="LG52" s="106"/>
      <c r="LH52" s="106">
        <f>データ!BT7</f>
        <v>52441</v>
      </c>
      <c r="LI52" s="106"/>
      <c r="LJ52" s="106"/>
      <c r="LK52" s="106"/>
      <c r="LL52" s="106"/>
      <c r="LM52" s="106"/>
      <c r="LN52" s="106"/>
      <c r="LO52" s="106"/>
      <c r="LP52" s="106"/>
      <c r="LQ52" s="106"/>
      <c r="LR52" s="106"/>
      <c r="LS52" s="106"/>
      <c r="LT52" s="106"/>
      <c r="LU52" s="106"/>
      <c r="LV52" s="106"/>
      <c r="LW52" s="106"/>
      <c r="LX52" s="106"/>
      <c r="LY52" s="106"/>
      <c r="LZ52" s="106"/>
      <c r="MA52" s="106">
        <f>データ!BU7</f>
        <v>35375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24384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1Jc7VLAmZUz+XxdPIGnGYFlFizWtlBnPMO+zd/BzezYF/AsUa07vfCTDkd73/N8H0BMF3T699cIsVaX9ppvsg==" saltValue="tFoxEvRRqj+Z2dxp89BwK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51"/>
      <c r="I4" s="152"/>
      <c r="J4" s="152"/>
      <c r="K4" s="152"/>
      <c r="L4" s="152"/>
      <c r="M4" s="152"/>
      <c r="N4" s="152"/>
      <c r="O4" s="152"/>
      <c r="P4" s="152"/>
      <c r="Q4" s="152"/>
      <c r="R4" s="152"/>
      <c r="S4" s="152"/>
      <c r="T4" s="152"/>
      <c r="U4" s="152"/>
      <c r="V4" s="152"/>
      <c r="W4" s="152"/>
      <c r="X4" s="152"/>
      <c r="Y4" s="146" t="s">
        <v>62</v>
      </c>
      <c r="Z4" s="147"/>
      <c r="AA4" s="147"/>
      <c r="AB4" s="147"/>
      <c r="AC4" s="147"/>
      <c r="AD4" s="147"/>
      <c r="AE4" s="147"/>
      <c r="AF4" s="147"/>
      <c r="AG4" s="147"/>
      <c r="AH4" s="147"/>
      <c r="AI4" s="148"/>
      <c r="AJ4" s="153" t="s">
        <v>63</v>
      </c>
      <c r="AK4" s="153"/>
      <c r="AL4" s="153"/>
      <c r="AM4" s="153"/>
      <c r="AN4" s="153"/>
      <c r="AO4" s="153"/>
      <c r="AP4" s="153"/>
      <c r="AQ4" s="153"/>
      <c r="AR4" s="153"/>
      <c r="AS4" s="153"/>
      <c r="AT4" s="153"/>
      <c r="AU4" s="154" t="s">
        <v>64</v>
      </c>
      <c r="AV4" s="153"/>
      <c r="AW4" s="153"/>
      <c r="AX4" s="153"/>
      <c r="AY4" s="153"/>
      <c r="AZ4" s="153"/>
      <c r="BA4" s="153"/>
      <c r="BB4" s="153"/>
      <c r="BC4" s="153"/>
      <c r="BD4" s="153"/>
      <c r="BE4" s="153"/>
      <c r="BF4" s="153" t="s">
        <v>65</v>
      </c>
      <c r="BG4" s="153"/>
      <c r="BH4" s="153"/>
      <c r="BI4" s="153"/>
      <c r="BJ4" s="153"/>
      <c r="BK4" s="153"/>
      <c r="BL4" s="153"/>
      <c r="BM4" s="153"/>
      <c r="BN4" s="153"/>
      <c r="BO4" s="153"/>
      <c r="BP4" s="153"/>
      <c r="BQ4" s="154" t="s">
        <v>66</v>
      </c>
      <c r="BR4" s="153"/>
      <c r="BS4" s="153"/>
      <c r="BT4" s="153"/>
      <c r="BU4" s="153"/>
      <c r="BV4" s="153"/>
      <c r="BW4" s="153"/>
      <c r="BX4" s="153"/>
      <c r="BY4" s="153"/>
      <c r="BZ4" s="153"/>
      <c r="CA4" s="153"/>
      <c r="CB4" s="153" t="s">
        <v>67</v>
      </c>
      <c r="CC4" s="153"/>
      <c r="CD4" s="153"/>
      <c r="CE4" s="153"/>
      <c r="CF4" s="153"/>
      <c r="CG4" s="153"/>
      <c r="CH4" s="153"/>
      <c r="CI4" s="153"/>
      <c r="CJ4" s="153"/>
      <c r="CK4" s="153"/>
      <c r="CL4" s="153"/>
      <c r="CM4" s="155" t="s">
        <v>68</v>
      </c>
      <c r="CN4" s="155" t="s">
        <v>69</v>
      </c>
      <c r="CO4" s="146" t="s">
        <v>70</v>
      </c>
      <c r="CP4" s="147"/>
      <c r="CQ4" s="147"/>
      <c r="CR4" s="147"/>
      <c r="CS4" s="147"/>
      <c r="CT4" s="147"/>
      <c r="CU4" s="147"/>
      <c r="CV4" s="147"/>
      <c r="CW4" s="147"/>
      <c r="CX4" s="147"/>
      <c r="CY4" s="148"/>
      <c r="CZ4" s="153" t="s">
        <v>71</v>
      </c>
      <c r="DA4" s="153"/>
      <c r="DB4" s="153"/>
      <c r="DC4" s="153"/>
      <c r="DD4" s="153"/>
      <c r="DE4" s="153"/>
      <c r="DF4" s="153"/>
      <c r="DG4" s="153"/>
      <c r="DH4" s="153"/>
      <c r="DI4" s="153"/>
      <c r="DJ4" s="153"/>
      <c r="DK4" s="146" t="s">
        <v>72</v>
      </c>
      <c r="DL4" s="147"/>
      <c r="DM4" s="147"/>
      <c r="DN4" s="147"/>
      <c r="DO4" s="147"/>
      <c r="DP4" s="147"/>
      <c r="DQ4" s="147"/>
      <c r="DR4" s="147"/>
      <c r="DS4" s="147"/>
      <c r="DT4" s="147"/>
      <c r="DU4" s="148"/>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102</v>
      </c>
      <c r="AO5" s="59" t="s">
        <v>93</v>
      </c>
      <c r="AP5" s="59" t="s">
        <v>94</v>
      </c>
      <c r="AQ5" s="59" t="s">
        <v>95</v>
      </c>
      <c r="AR5" s="59" t="s">
        <v>96</v>
      </c>
      <c r="AS5" s="59" t="s">
        <v>97</v>
      </c>
      <c r="AT5" s="59" t="s">
        <v>98</v>
      </c>
      <c r="AU5" s="59" t="s">
        <v>103</v>
      </c>
      <c r="AV5" s="59" t="s">
        <v>104</v>
      </c>
      <c r="AW5" s="59" t="s">
        <v>105</v>
      </c>
      <c r="AX5" s="59" t="s">
        <v>106</v>
      </c>
      <c r="AY5" s="59" t="s">
        <v>107</v>
      </c>
      <c r="AZ5" s="59" t="s">
        <v>93</v>
      </c>
      <c r="BA5" s="59" t="s">
        <v>94</v>
      </c>
      <c r="BB5" s="59" t="s">
        <v>95</v>
      </c>
      <c r="BC5" s="59" t="s">
        <v>96</v>
      </c>
      <c r="BD5" s="59" t="s">
        <v>97</v>
      </c>
      <c r="BE5" s="59" t="s">
        <v>98</v>
      </c>
      <c r="BF5" s="59" t="s">
        <v>108</v>
      </c>
      <c r="BG5" s="59" t="s">
        <v>109</v>
      </c>
      <c r="BH5" s="59" t="s">
        <v>90</v>
      </c>
      <c r="BI5" s="59" t="s">
        <v>110</v>
      </c>
      <c r="BJ5" s="59" t="s">
        <v>92</v>
      </c>
      <c r="BK5" s="59" t="s">
        <v>93</v>
      </c>
      <c r="BL5" s="59" t="s">
        <v>94</v>
      </c>
      <c r="BM5" s="59" t="s">
        <v>95</v>
      </c>
      <c r="BN5" s="59" t="s">
        <v>96</v>
      </c>
      <c r="BO5" s="59" t="s">
        <v>97</v>
      </c>
      <c r="BP5" s="59" t="s">
        <v>98</v>
      </c>
      <c r="BQ5" s="59" t="s">
        <v>108</v>
      </c>
      <c r="BR5" s="59" t="s">
        <v>89</v>
      </c>
      <c r="BS5" s="59" t="s">
        <v>111</v>
      </c>
      <c r="BT5" s="59" t="s">
        <v>110</v>
      </c>
      <c r="BU5" s="59" t="s">
        <v>92</v>
      </c>
      <c r="BV5" s="59" t="s">
        <v>93</v>
      </c>
      <c r="BW5" s="59" t="s">
        <v>94</v>
      </c>
      <c r="BX5" s="59" t="s">
        <v>95</v>
      </c>
      <c r="BY5" s="59" t="s">
        <v>96</v>
      </c>
      <c r="BZ5" s="59" t="s">
        <v>97</v>
      </c>
      <c r="CA5" s="59" t="s">
        <v>98</v>
      </c>
      <c r="CB5" s="59" t="s">
        <v>99</v>
      </c>
      <c r="CC5" s="59" t="s">
        <v>104</v>
      </c>
      <c r="CD5" s="59" t="s">
        <v>105</v>
      </c>
      <c r="CE5" s="59" t="s">
        <v>91</v>
      </c>
      <c r="CF5" s="59" t="s">
        <v>92</v>
      </c>
      <c r="CG5" s="59" t="s">
        <v>93</v>
      </c>
      <c r="CH5" s="59" t="s">
        <v>94</v>
      </c>
      <c r="CI5" s="59" t="s">
        <v>95</v>
      </c>
      <c r="CJ5" s="59" t="s">
        <v>96</v>
      </c>
      <c r="CK5" s="59" t="s">
        <v>97</v>
      </c>
      <c r="CL5" s="59" t="s">
        <v>98</v>
      </c>
      <c r="CM5" s="156"/>
      <c r="CN5" s="156"/>
      <c r="CO5" s="59" t="s">
        <v>99</v>
      </c>
      <c r="CP5" s="59" t="s">
        <v>104</v>
      </c>
      <c r="CQ5" s="59" t="s">
        <v>111</v>
      </c>
      <c r="CR5" s="59" t="s">
        <v>112</v>
      </c>
      <c r="CS5" s="59" t="s">
        <v>113</v>
      </c>
      <c r="CT5" s="59" t="s">
        <v>93</v>
      </c>
      <c r="CU5" s="59" t="s">
        <v>94</v>
      </c>
      <c r="CV5" s="59" t="s">
        <v>95</v>
      </c>
      <c r="CW5" s="59" t="s">
        <v>96</v>
      </c>
      <c r="CX5" s="59" t="s">
        <v>97</v>
      </c>
      <c r="CY5" s="59" t="s">
        <v>98</v>
      </c>
      <c r="CZ5" s="59" t="s">
        <v>108</v>
      </c>
      <c r="DA5" s="59" t="s">
        <v>89</v>
      </c>
      <c r="DB5" s="59" t="s">
        <v>90</v>
      </c>
      <c r="DC5" s="59" t="s">
        <v>110</v>
      </c>
      <c r="DD5" s="59" t="s">
        <v>114</v>
      </c>
      <c r="DE5" s="59" t="s">
        <v>93</v>
      </c>
      <c r="DF5" s="59" t="s">
        <v>94</v>
      </c>
      <c r="DG5" s="59" t="s">
        <v>95</v>
      </c>
      <c r="DH5" s="59" t="s">
        <v>96</v>
      </c>
      <c r="DI5" s="59" t="s">
        <v>97</v>
      </c>
      <c r="DJ5" s="59" t="s">
        <v>35</v>
      </c>
      <c r="DK5" s="59" t="s">
        <v>108</v>
      </c>
      <c r="DL5" s="59" t="s">
        <v>89</v>
      </c>
      <c r="DM5" s="59" t="s">
        <v>111</v>
      </c>
      <c r="DN5" s="59" t="s">
        <v>110</v>
      </c>
      <c r="DO5" s="59" t="s">
        <v>115</v>
      </c>
      <c r="DP5" s="59" t="s">
        <v>93</v>
      </c>
      <c r="DQ5" s="59" t="s">
        <v>94</v>
      </c>
      <c r="DR5" s="59" t="s">
        <v>95</v>
      </c>
      <c r="DS5" s="59" t="s">
        <v>96</v>
      </c>
      <c r="DT5" s="59" t="s">
        <v>97</v>
      </c>
      <c r="DU5" s="59" t="s">
        <v>98</v>
      </c>
    </row>
    <row r="6" spans="1:125" s="66" customFormat="1" x14ac:dyDescent="0.15">
      <c r="A6" s="49" t="s">
        <v>116</v>
      </c>
      <c r="B6" s="60">
        <f>B8</f>
        <v>2019</v>
      </c>
      <c r="C6" s="60">
        <f t="shared" ref="C6:X6" si="1">C8</f>
        <v>271004</v>
      </c>
      <c r="D6" s="60">
        <f t="shared" si="1"/>
        <v>47</v>
      </c>
      <c r="E6" s="60">
        <f t="shared" si="1"/>
        <v>14</v>
      </c>
      <c r="F6" s="60">
        <f t="shared" si="1"/>
        <v>0</v>
      </c>
      <c r="G6" s="60">
        <f t="shared" si="1"/>
        <v>27</v>
      </c>
      <c r="H6" s="60" t="str">
        <f>SUBSTITUTE(H8,"　","")</f>
        <v>大阪府大阪市</v>
      </c>
      <c r="I6" s="60" t="str">
        <f t="shared" si="1"/>
        <v>長堀バス駐車場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21</v>
      </c>
      <c r="S6" s="62" t="str">
        <f t="shared" si="1"/>
        <v>駅</v>
      </c>
      <c r="T6" s="62" t="str">
        <f t="shared" si="1"/>
        <v>有</v>
      </c>
      <c r="U6" s="63">
        <f t="shared" si="1"/>
        <v>5400</v>
      </c>
      <c r="V6" s="63">
        <f t="shared" si="1"/>
        <v>22</v>
      </c>
      <c r="W6" s="63">
        <f t="shared" si="1"/>
        <v>6000</v>
      </c>
      <c r="X6" s="62" t="str">
        <f t="shared" si="1"/>
        <v>利用料金制</v>
      </c>
      <c r="Y6" s="64">
        <f>IF(Y8="-",NA(),Y8)</f>
        <v>202</v>
      </c>
      <c r="Z6" s="64">
        <f t="shared" ref="Z6:AH6" si="2">IF(Z8="-",NA(),Z8)</f>
        <v>303</v>
      </c>
      <c r="AA6" s="64">
        <f t="shared" si="2"/>
        <v>292</v>
      </c>
      <c r="AB6" s="64">
        <f t="shared" si="2"/>
        <v>302.60000000000002</v>
      </c>
      <c r="AC6" s="64">
        <f t="shared" si="2"/>
        <v>205.1</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50</v>
      </c>
      <c r="BG6" s="64">
        <f t="shared" ref="BG6:BO6" si="5">IF(BG8="-",NA(),BG8)</f>
        <v>66.5</v>
      </c>
      <c r="BH6" s="64">
        <f t="shared" si="5"/>
        <v>65.8</v>
      </c>
      <c r="BI6" s="64">
        <f t="shared" si="5"/>
        <v>67</v>
      </c>
      <c r="BJ6" s="64">
        <f t="shared" si="5"/>
        <v>51.2</v>
      </c>
      <c r="BK6" s="64">
        <f t="shared" si="5"/>
        <v>38.200000000000003</v>
      </c>
      <c r="BL6" s="64">
        <f t="shared" si="5"/>
        <v>34.6</v>
      </c>
      <c r="BM6" s="64">
        <f t="shared" si="5"/>
        <v>37.6</v>
      </c>
      <c r="BN6" s="64">
        <f t="shared" si="5"/>
        <v>30.2</v>
      </c>
      <c r="BO6" s="64">
        <f t="shared" si="5"/>
        <v>33.9</v>
      </c>
      <c r="BP6" s="61" t="str">
        <f>IF(BP8="-","",IF(BP8="-","【-】","【"&amp;SUBSTITUTE(TEXT(BP8,"#,##0.0"),"-","△")&amp;"】"))</f>
        <v>【20.8】</v>
      </c>
      <c r="BQ6" s="65">
        <f>IF(BQ8="-",NA(),BQ8)</f>
        <v>42026</v>
      </c>
      <c r="BR6" s="65">
        <f t="shared" ref="BR6:BZ6" si="6">IF(BR8="-",NA(),BR8)</f>
        <v>53740</v>
      </c>
      <c r="BS6" s="65">
        <f t="shared" si="6"/>
        <v>50900</v>
      </c>
      <c r="BT6" s="65">
        <f t="shared" si="6"/>
        <v>52441</v>
      </c>
      <c r="BU6" s="65">
        <f t="shared" si="6"/>
        <v>35375</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117</v>
      </c>
      <c r="CM6" s="63">
        <f t="shared" ref="CM6:CN6" si="7">CM8</f>
        <v>0</v>
      </c>
      <c r="CN6" s="63">
        <f t="shared" si="7"/>
        <v>24384</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290.89999999999998</v>
      </c>
      <c r="DL6" s="64">
        <f t="shared" ref="DL6:DT6" si="9">IF(DL8="-",NA(),DL8)</f>
        <v>277.3</v>
      </c>
      <c r="DM6" s="64">
        <f t="shared" si="9"/>
        <v>263.60000000000002</v>
      </c>
      <c r="DN6" s="64">
        <f t="shared" si="9"/>
        <v>263.60000000000002</v>
      </c>
      <c r="DO6" s="64">
        <f t="shared" si="9"/>
        <v>240.9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118</v>
      </c>
      <c r="B7" s="60">
        <f t="shared" ref="B7:X7" si="10">B8</f>
        <v>2019</v>
      </c>
      <c r="C7" s="60">
        <f t="shared" si="10"/>
        <v>271004</v>
      </c>
      <c r="D7" s="60">
        <f t="shared" si="10"/>
        <v>47</v>
      </c>
      <c r="E7" s="60">
        <f t="shared" si="10"/>
        <v>14</v>
      </c>
      <c r="F7" s="60">
        <f t="shared" si="10"/>
        <v>0</v>
      </c>
      <c r="G7" s="60">
        <f t="shared" si="10"/>
        <v>27</v>
      </c>
      <c r="H7" s="60" t="str">
        <f t="shared" si="10"/>
        <v>大阪府　大阪市</v>
      </c>
      <c r="I7" s="60" t="str">
        <f t="shared" si="10"/>
        <v>長堀バス駐車場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21</v>
      </c>
      <c r="S7" s="62" t="str">
        <f t="shared" si="10"/>
        <v>駅</v>
      </c>
      <c r="T7" s="62" t="str">
        <f t="shared" si="10"/>
        <v>有</v>
      </c>
      <c r="U7" s="63">
        <f t="shared" si="10"/>
        <v>5400</v>
      </c>
      <c r="V7" s="63">
        <f t="shared" si="10"/>
        <v>22</v>
      </c>
      <c r="W7" s="63">
        <f t="shared" si="10"/>
        <v>6000</v>
      </c>
      <c r="X7" s="62" t="str">
        <f t="shared" si="10"/>
        <v>利用料金制</v>
      </c>
      <c r="Y7" s="64">
        <f>Y8</f>
        <v>202</v>
      </c>
      <c r="Z7" s="64">
        <f t="shared" ref="Z7:AH7" si="11">Z8</f>
        <v>303</v>
      </c>
      <c r="AA7" s="64">
        <f t="shared" si="11"/>
        <v>292</v>
      </c>
      <c r="AB7" s="64">
        <f t="shared" si="11"/>
        <v>302.60000000000002</v>
      </c>
      <c r="AC7" s="64">
        <f t="shared" si="11"/>
        <v>205.1</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50</v>
      </c>
      <c r="BG7" s="64">
        <f t="shared" ref="BG7:BO7" si="14">BG8</f>
        <v>66.5</v>
      </c>
      <c r="BH7" s="64">
        <f t="shared" si="14"/>
        <v>65.8</v>
      </c>
      <c r="BI7" s="64">
        <f t="shared" si="14"/>
        <v>67</v>
      </c>
      <c r="BJ7" s="64">
        <f t="shared" si="14"/>
        <v>51.2</v>
      </c>
      <c r="BK7" s="64">
        <f t="shared" si="14"/>
        <v>38.200000000000003</v>
      </c>
      <c r="BL7" s="64">
        <f t="shared" si="14"/>
        <v>34.6</v>
      </c>
      <c r="BM7" s="64">
        <f t="shared" si="14"/>
        <v>37.6</v>
      </c>
      <c r="BN7" s="64">
        <f t="shared" si="14"/>
        <v>30.2</v>
      </c>
      <c r="BO7" s="64">
        <f t="shared" si="14"/>
        <v>33.9</v>
      </c>
      <c r="BP7" s="61"/>
      <c r="BQ7" s="65">
        <f>BQ8</f>
        <v>42026</v>
      </c>
      <c r="BR7" s="65">
        <f t="shared" ref="BR7:BZ7" si="15">BR8</f>
        <v>53740</v>
      </c>
      <c r="BS7" s="65">
        <f t="shared" si="15"/>
        <v>50900</v>
      </c>
      <c r="BT7" s="65">
        <f t="shared" si="15"/>
        <v>52441</v>
      </c>
      <c r="BU7" s="65">
        <f t="shared" si="15"/>
        <v>35375</v>
      </c>
      <c r="BV7" s="65">
        <f t="shared" si="15"/>
        <v>6967</v>
      </c>
      <c r="BW7" s="65">
        <f t="shared" si="15"/>
        <v>7138</v>
      </c>
      <c r="BX7" s="65">
        <f t="shared" si="15"/>
        <v>8131</v>
      </c>
      <c r="BY7" s="65">
        <f t="shared" si="15"/>
        <v>8076</v>
      </c>
      <c r="BZ7" s="65">
        <f t="shared" si="15"/>
        <v>8265</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24384</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290.89999999999998</v>
      </c>
      <c r="DL7" s="64">
        <f t="shared" ref="DL7:DT7" si="17">DL8</f>
        <v>277.3</v>
      </c>
      <c r="DM7" s="64">
        <f t="shared" si="17"/>
        <v>263.60000000000002</v>
      </c>
      <c r="DN7" s="64">
        <f t="shared" si="17"/>
        <v>263.60000000000002</v>
      </c>
      <c r="DO7" s="64">
        <f t="shared" si="17"/>
        <v>240.9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271004</v>
      </c>
      <c r="D8" s="67">
        <v>47</v>
      </c>
      <c r="E8" s="67">
        <v>14</v>
      </c>
      <c r="F8" s="67">
        <v>0</v>
      </c>
      <c r="G8" s="67">
        <v>27</v>
      </c>
      <c r="H8" s="67" t="s">
        <v>120</v>
      </c>
      <c r="I8" s="67" t="s">
        <v>121</v>
      </c>
      <c r="J8" s="67" t="s">
        <v>122</v>
      </c>
      <c r="K8" s="67" t="s">
        <v>123</v>
      </c>
      <c r="L8" s="67" t="s">
        <v>124</v>
      </c>
      <c r="M8" s="67" t="s">
        <v>125</v>
      </c>
      <c r="N8" s="67" t="s">
        <v>126</v>
      </c>
      <c r="O8" s="68" t="s">
        <v>127</v>
      </c>
      <c r="P8" s="69" t="s">
        <v>128</v>
      </c>
      <c r="Q8" s="69" t="s">
        <v>129</v>
      </c>
      <c r="R8" s="70">
        <v>21</v>
      </c>
      <c r="S8" s="69" t="s">
        <v>130</v>
      </c>
      <c r="T8" s="69" t="s">
        <v>131</v>
      </c>
      <c r="U8" s="70">
        <v>5400</v>
      </c>
      <c r="V8" s="70">
        <v>22</v>
      </c>
      <c r="W8" s="70">
        <v>6000</v>
      </c>
      <c r="X8" s="69" t="s">
        <v>132</v>
      </c>
      <c r="Y8" s="71">
        <v>202</v>
      </c>
      <c r="Z8" s="71">
        <v>303</v>
      </c>
      <c r="AA8" s="71">
        <v>292</v>
      </c>
      <c r="AB8" s="71">
        <v>302.60000000000002</v>
      </c>
      <c r="AC8" s="71">
        <v>205.1</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50</v>
      </c>
      <c r="BG8" s="71">
        <v>66.5</v>
      </c>
      <c r="BH8" s="71">
        <v>65.8</v>
      </c>
      <c r="BI8" s="71">
        <v>67</v>
      </c>
      <c r="BJ8" s="71">
        <v>51.2</v>
      </c>
      <c r="BK8" s="71">
        <v>38.200000000000003</v>
      </c>
      <c r="BL8" s="71">
        <v>34.6</v>
      </c>
      <c r="BM8" s="71">
        <v>37.6</v>
      </c>
      <c r="BN8" s="71">
        <v>30.2</v>
      </c>
      <c r="BO8" s="71">
        <v>33.9</v>
      </c>
      <c r="BP8" s="68">
        <v>20.8</v>
      </c>
      <c r="BQ8" s="72">
        <v>42026</v>
      </c>
      <c r="BR8" s="72">
        <v>53740</v>
      </c>
      <c r="BS8" s="72">
        <v>50900</v>
      </c>
      <c r="BT8" s="73">
        <v>52441</v>
      </c>
      <c r="BU8" s="73">
        <v>35375</v>
      </c>
      <c r="BV8" s="72">
        <v>6967</v>
      </c>
      <c r="BW8" s="72">
        <v>7138</v>
      </c>
      <c r="BX8" s="72">
        <v>8131</v>
      </c>
      <c r="BY8" s="72">
        <v>8076</v>
      </c>
      <c r="BZ8" s="72">
        <v>8265</v>
      </c>
      <c r="CA8" s="70">
        <v>14290</v>
      </c>
      <c r="CB8" s="71" t="s">
        <v>124</v>
      </c>
      <c r="CC8" s="71" t="s">
        <v>124</v>
      </c>
      <c r="CD8" s="71" t="s">
        <v>124</v>
      </c>
      <c r="CE8" s="71" t="s">
        <v>124</v>
      </c>
      <c r="CF8" s="71" t="s">
        <v>124</v>
      </c>
      <c r="CG8" s="71" t="s">
        <v>124</v>
      </c>
      <c r="CH8" s="71" t="s">
        <v>124</v>
      </c>
      <c r="CI8" s="71" t="s">
        <v>124</v>
      </c>
      <c r="CJ8" s="71" t="s">
        <v>124</v>
      </c>
      <c r="CK8" s="71" t="s">
        <v>124</v>
      </c>
      <c r="CL8" s="68" t="s">
        <v>124</v>
      </c>
      <c r="CM8" s="70">
        <v>0</v>
      </c>
      <c r="CN8" s="70">
        <v>24384</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70.5</v>
      </c>
      <c r="DF8" s="71">
        <v>59.2</v>
      </c>
      <c r="DG8" s="71">
        <v>62.4</v>
      </c>
      <c r="DH8" s="71">
        <v>83.1</v>
      </c>
      <c r="DI8" s="71">
        <v>54.7</v>
      </c>
      <c r="DJ8" s="68">
        <v>425.4</v>
      </c>
      <c r="DK8" s="71">
        <v>290.89999999999998</v>
      </c>
      <c r="DL8" s="71">
        <v>277.3</v>
      </c>
      <c r="DM8" s="71">
        <v>263.60000000000002</v>
      </c>
      <c r="DN8" s="71">
        <v>263.60000000000002</v>
      </c>
      <c r="DO8" s="71">
        <v>240.9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2021-01-21T01:57:45Z</cp:lastPrinted>
  <dcterms:created xsi:type="dcterms:W3CDTF">2020-12-04T03:34:29Z</dcterms:created>
  <dcterms:modified xsi:type="dcterms:W3CDTF">2021-01-21T01:59:54Z</dcterms:modified>
  <cp:category/>
</cp:coreProperties>
</file>