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Volumes/Transcend/[R3.01.18]/経営比較分析表/回答/04_R02年度/5030120〆公営企業に係る経営比較分析表（令和元年度決算）の分析等/02_回答/"/>
    </mc:Choice>
  </mc:AlternateContent>
  <xr:revisionPtr revIDLastSave="0" documentId="13_ncr:1_{C3FD9C7D-EFAE-CC4D-8D2A-859B2C3CECF1}" xr6:coauthVersionLast="46" xr6:coauthVersionMax="46" xr10:uidLastSave="{00000000-0000-0000-0000-000000000000}"/>
  <workbookProtection workbookAlgorithmName="SHA-512" workbookHashValue="x538NoQX1uZHn3th/7K1k82XCvP5j3icKCmx+ik8nc5IEkeje9453HwCBhpAiDgge9MwiQpt1hcNXXuRx6bNMA==" workbookSaltValue="3MK2BHhW/ZjYyFIaNRT+pA==" workbookSpinCount="100000" lockStructure="1"/>
  <bookViews>
    <workbookView xWindow="0" yWindow="460" windowWidth="15360" windowHeight="135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JV52" i="4" s="1"/>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AN31" i="4" s="1"/>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U31" i="4"/>
  <c r="LJ10" i="4"/>
  <c r="JQ10" i="4"/>
  <c r="HX10" i="4"/>
  <c r="DU10" i="4"/>
  <c r="CF10" i="4"/>
  <c r="B10" i="4"/>
  <c r="LJ8" i="4"/>
  <c r="JQ8" i="4"/>
  <c r="HX8" i="4"/>
  <c r="FJ8" i="4"/>
  <c r="DU8" i="4"/>
  <c r="CF8" i="4"/>
  <c r="AQ8" i="4"/>
  <c r="B8" i="4"/>
  <c r="MI76" i="4" l="1"/>
  <c r="HJ51" i="4"/>
  <c r="MA30" i="4"/>
  <c r="IT76" i="4"/>
  <c r="CS51" i="4"/>
  <c r="HJ30" i="4"/>
  <c r="CS30" i="4"/>
  <c r="BZ76" i="4"/>
  <c r="MA51" i="4"/>
  <c r="C11" i="5"/>
  <c r="D11" i="5"/>
  <c r="E11" i="5"/>
  <c r="B11" i="5"/>
  <c r="BK76" i="4" l="1"/>
  <c r="LH51" i="4"/>
  <c r="LT76" i="4"/>
  <c r="GQ51" i="4"/>
  <c r="GQ30" i="4"/>
  <c r="LH30" i="4"/>
  <c r="BZ30" i="4"/>
  <c r="IE76" i="4"/>
  <c r="BZ51" i="4"/>
  <c r="BG30" i="4"/>
  <c r="AV76" i="4"/>
  <c r="KO30" i="4"/>
  <c r="FX30" i="4"/>
  <c r="KO51" i="4"/>
  <c r="HP76" i="4"/>
  <c r="BG51" i="4"/>
  <c r="LE76" i="4"/>
  <c r="FX51" i="4"/>
  <c r="KA76" i="4"/>
  <c r="EL51" i="4"/>
  <c r="JC30" i="4"/>
  <c r="EL30" i="4"/>
  <c r="R76" i="4"/>
  <c r="GL76" i="4"/>
  <c r="U51" i="4"/>
  <c r="JC51" i="4"/>
  <c r="U30" i="4"/>
  <c r="HA76" i="4"/>
  <c r="AN51" i="4"/>
  <c r="FE30" i="4"/>
  <c r="AN30" i="4"/>
  <c r="JV30" i="4"/>
  <c r="AG76" i="4"/>
  <c r="JV51" i="4"/>
  <c r="KP76" i="4"/>
  <c r="FE51"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<sst xmlns="http://schemas.openxmlformats.org/spreadsheetml/2006/main" count="278" uniqueCount="131">
  <si>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</si>
  <si>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</si>
  <si>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</si>
  <si>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</si>
  <si>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</si>
  <si>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</si>
  <si>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</si>
  <si>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</si>
  <si>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</si>
  <si>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</si>
  <si>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</si>
  <si>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</si>
  <si>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</si>
  <si>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</si>
  <si>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</si>
  <si>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</si>
  <si>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</si>
  <si>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</si>
  <si>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</si>
  <si>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</si>
  <si>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</si>
  <si>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</si>
  <si>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</si>
  <si>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</si>
  <si>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</si>
  <si>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</si>
  <si>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</si>
  <si>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</si>
  <si>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</si>
  <si>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</si>
  <si>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</si>
  <si>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</si>
  <si>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</si>
  <si>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</si>
  <si>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</si>
  <si>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</si>
  <si>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</si>
  <si>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</si>
  <si>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</si>
  <si>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</si>
  <si>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</si>
  <si>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</si>
  <si>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</si>
  <si>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</si>
  <si>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</si>
  <si>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</si>
  <si>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</si>
  <si>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</si>
  <si>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</si>
  <si>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</si>
  <si>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</si>
  <si>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</si>
  <si>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</si>
  <si>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</si>
  <si>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</si>
  <si>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</si>
  <si>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</si>
  <si>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</si>
  <si>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</si>
  <si>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</si>
  <si>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</si>
  <si>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</si>
  <si>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</si>
  <si>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</si>
  <si>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</si>
  <si>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</si>
  <si>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</si>
  <si>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</si>
  <si>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</si>
  <si>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</si>
  <si>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</si>
  <si>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</si>
  <si>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</si>
  <si>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</si>
  <si>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</si>
  <si>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</si>
  <si>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</si>
  <si>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</si>
  <si>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</si>
  <si>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</si>
  <si>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</si>
  <si>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</si>
  <si>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</si>
  <si>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</si>
  <si>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</si>
  <si>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</si>
  <si>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</si>
  <si>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</si>
  <si>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</si>
  <si>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</si>
  <si>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</si>
  <si>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</si>
  <si>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</si>
  <si>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</si>
  <si>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</si>
  <si>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</si>
  <si>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</si>
  <si>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</si>
  <si>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</si>
  <si>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</si>
  <si>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</si>
  <si>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</si>
  <si>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</si>
  <si>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</si>
  <si>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</si>
  <si>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</si>
  <si>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</si>
  <si>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</si>
  <si>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</si>
  <si>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</si>
  <si>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長居公園地下駐車場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</si>
  <si>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</si>
  <si>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</si>
  <si>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</si>
  <si>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</si>
  <si>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</si>
  <si>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</si>
  <si>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</si>
  <si>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</si>
  <si>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</si>
  <si>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</si>
  <si>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</si>
  <si>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</si>
  <si>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</si>
  <si>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</si>
  <si>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</si>
  <si>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</si>
  <si>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・①収益的収支比率は、黒字であれば100％以上となる指標です。類似施設と比較した場合に、高い水準を維持しています。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います。
・H26～H28は大阪市の修繕費等の経費支出が含まれておりません。</t>
    <phoneticPr fontId="5"/>
  </si>
  <si>
    <t>・⑪稼動率は、収容台数に対する一日当たり平均駐車台数の割合をいいます。
　類似施設と比較し、低い水準となっておりますが、長居公園地下駐車場は、長居公園内施設の利用目的の駐車が多く、長時間利用車両が多いことが主な要因です。</t>
    <rPh sb="60" eb="64">
      <t>ナガイコウエン</t>
    </rPh>
    <rPh sb="64" eb="66">
      <t>チカ</t>
    </rPh>
    <rPh sb="66" eb="69">
      <t>チュウシャジョウ</t>
    </rPh>
    <rPh sb="71" eb="75">
      <t>ナガイコウエン</t>
    </rPh>
    <rPh sb="75" eb="76">
      <t>ナイ</t>
    </rPh>
    <rPh sb="76" eb="78">
      <t>シセツ</t>
    </rPh>
    <rPh sb="79" eb="81">
      <t>リヨウ</t>
    </rPh>
    <rPh sb="81" eb="83">
      <t>モクテキ</t>
    </rPh>
    <rPh sb="84" eb="86">
      <t>チュウシャ</t>
    </rPh>
    <rPh sb="87" eb="88">
      <t>オオ</t>
    </rPh>
    <phoneticPr fontId="15"/>
  </si>
  <si>
    <t>・これまで各種利用促進策を実施し、収益増に向けた効率的な駐車場運営を行っています。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・また、当該駐車場は長居公園内にあることから、競技場等公園内集客施設と連携を図り、更なる利用増を図ってまいります。
・長居公園地下駐車場は、大阪市駐車基本計画を基に市内の路上駐車違反防止のため本市が管理運営を行っており、今後も同目的達成のため、本市が管理を継続していく方針です。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3" eb="45">
      <t>カドウ</t>
    </rPh>
    <rPh sb="45" eb="46">
      <t>リツ</t>
    </rPh>
    <rPh sb="137" eb="141">
      <t>ナガイコウエン</t>
    </rPh>
    <rPh sb="141" eb="142">
      <t>ナイ</t>
    </rPh>
    <rPh sb="150" eb="153">
      <t>キョウギジョウ</t>
    </rPh>
    <rPh sb="153" eb="154">
      <t>トウ</t>
    </rPh>
    <rPh sb="154" eb="156">
      <t>コウエン</t>
    </rPh>
    <rPh sb="156" eb="157">
      <t>ナイ</t>
    </rPh>
    <rPh sb="157" eb="159">
      <t>シュウキャク</t>
    </rPh>
    <rPh sb="159" eb="161">
      <t>シセツ</t>
    </rPh>
    <rPh sb="162" eb="164">
      <t>レンケイ</t>
    </rPh>
    <rPh sb="165" eb="166">
      <t>ハカ</t>
    </rPh>
    <rPh sb="168" eb="169">
      <t>サラ</t>
    </rPh>
    <rPh sb="171" eb="173">
      <t>リヨウ</t>
    </rPh>
    <rPh sb="173" eb="174">
      <t>ゾウ</t>
    </rPh>
    <rPh sb="175" eb="176">
      <t>ハカ</t>
    </rPh>
    <rPh sb="186" eb="190">
      <t>ナガイコウエン</t>
    </rPh>
    <phoneticPr fontId="15"/>
  </si>
  <si>
    <t>・⑦長居公園地下駐車場は道路付属物（道路法第2条第2項）であり、敷地の地価を計上しておりません。
・⑧設備投資見込額は、今後10年間で見込む建設改良費・修繕費等の金額です。長居公園地下駐車場については、今後駐車場収入で更新費用を賄ったうえで収支黒が発生していく見込みです（設備投資見込額はR2.8.19現在のものです）。
・⑩企業債の残高はありません。</t>
    <rPh sb="2" eb="6">
      <t>ナガイコウエン</t>
    </rPh>
    <rPh sb="86" eb="90">
      <t>ナガイコウエン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</si>
</sst>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C087274A-CC16-0249-9057-8C78A78FAC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257</c:v>
                </c:pt>
                <c:pt idx="1">
                  <c:v>223</c:v>
                </c:pt>
                <c:pt idx="2">
                  <c:v>78.599999999999994</c:v>
                </c:pt>
                <c:pt idx="3">
                  <c:v>169.9</c:v>
                </c:pt>
                <c:pt idx="4">
                  <c:v>209.9</c:v>
                </c:pt>
              </c:numCache>
            </c:numRef>
          </c:val>
          <c:extLst>
            <c:ext xmlns:c16="http://schemas.microsoft.com/office/drawing/2014/chart" uri="{C3380CC4-5D6E-409C-BE32-E72D297353CC}">
              <c16:uniqueId val="{00000000-8F7A-42C7-ACE5-7ED725658F6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8F7A-42C7-ACE5-7ED725658F6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801-495C-8DB0-258CEDD2012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9801-495C-8DB0-258CEDD2012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C4F-449E-83C7-6894C8416C9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C4F-449E-83C7-6894C8416C9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E30-43DE-9D67-86D1B72F1DF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E30-43DE-9D67-86D1B72F1DF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E2C-48E0-AD31-DBDEDBBCF32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AE2C-48E0-AD31-DBDEDBBCF32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076-439A-921A-F4C8651D367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5076-439A-921A-F4C8651D367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68.599999999999994</c:v>
                </c:pt>
                <c:pt idx="1">
                  <c:v>82.4</c:v>
                </c:pt>
                <c:pt idx="2">
                  <c:v>78</c:v>
                </c:pt>
                <c:pt idx="3">
                  <c:v>80</c:v>
                </c:pt>
                <c:pt idx="4">
                  <c:v>85.9</c:v>
                </c:pt>
              </c:numCache>
            </c:numRef>
          </c:val>
          <c:extLst>
            <c:ext xmlns:c16="http://schemas.microsoft.com/office/drawing/2014/chart" uri="{C3380CC4-5D6E-409C-BE32-E72D297353CC}">
              <c16:uniqueId val="{00000000-6F8E-4A43-835C-4932F4A36EE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6F8E-4A43-835C-4932F4A36EE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61</c:v>
                </c:pt>
                <c:pt idx="1">
                  <c:v>55</c:v>
                </c:pt>
                <c:pt idx="2">
                  <c:v>-27.3</c:v>
                </c:pt>
                <c:pt idx="3">
                  <c:v>41.1</c:v>
                </c:pt>
                <c:pt idx="4">
                  <c:v>52.4</c:v>
                </c:pt>
              </c:numCache>
            </c:numRef>
          </c:val>
          <c:extLst>
            <c:ext xmlns:c16="http://schemas.microsoft.com/office/drawing/2014/chart" uri="{C3380CC4-5D6E-409C-BE32-E72D297353CC}">
              <c16:uniqueId val="{00000000-64E4-4156-A5B1-3FEEF9D0DA0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64E4-4156-A5B1-3FEEF9D0DA0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33403</c:v>
                </c:pt>
                <c:pt idx="1">
                  <c:v>40719</c:v>
                </c:pt>
                <c:pt idx="2">
                  <c:v>-16809</c:v>
                </c:pt>
                <c:pt idx="3">
                  <c:v>27392</c:v>
                </c:pt>
                <c:pt idx="4">
                  <c:v>36045</c:v>
                </c:pt>
              </c:numCache>
            </c:numRef>
          </c:val>
          <c:extLst>
            <c:ext xmlns:c16="http://schemas.microsoft.com/office/drawing/2014/chart" uri="{C3380CC4-5D6E-409C-BE32-E72D297353CC}">
              <c16:uniqueId val="{00000000-DE0A-4834-97B0-246CD2C6EB1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DE0A-4834-97B0-246CD2C6EB1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66" sqref="ND66:NR82"/>
    </sheetView>
  </sheetViews>
  <sheetFormatPr baseColWidth="10" defaultColWidth="2.6640625" defaultRowHeight="14"/>
  <cols>
    <col min="1" max="1" width="2.6640625" customWidth="1"/>
    <col min="2" max="2" width="0.83203125" customWidth="1"/>
    <col min="3" max="244" width="0.6640625" customWidth="1"/>
    <col min="245" max="245" width="0.83203125" customWidth="1"/>
    <col min="246" max="366" width="0.6640625" customWidth="1"/>
    <col min="368" max="382" width="3.16406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2" t="str">
        <f>データ!H6&amp;"　"&amp;データ!I6</f>
        <v>大阪府大阪市　長居公園地下駐車場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Ａ２Ｂ２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11100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117</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地下式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18</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255</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400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127</v>
      </c>
      <c r="NE15" s="146"/>
      <c r="NF15" s="146"/>
      <c r="NG15" s="146"/>
      <c r="NH15" s="146"/>
      <c r="NI15" s="146"/>
      <c r="NJ15" s="146"/>
      <c r="NK15" s="146"/>
      <c r="NL15" s="146"/>
      <c r="NM15" s="146"/>
      <c r="NN15" s="146"/>
      <c r="NO15" s="146"/>
      <c r="NP15" s="146"/>
      <c r="NQ15" s="146"/>
      <c r="NR15" s="147"/>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c r="A31" s="2"/>
      <c r="B31" s="22"/>
      <c r="C31" s="4"/>
      <c r="D31" s="4"/>
      <c r="E31" s="4"/>
      <c r="F31" s="4"/>
      <c r="I31" s="28"/>
      <c r="J31" s="100" t="s">
        <v>27</v>
      </c>
      <c r="K31" s="101"/>
      <c r="L31" s="101"/>
      <c r="M31" s="101"/>
      <c r="N31" s="101"/>
      <c r="O31" s="101"/>
      <c r="P31" s="101"/>
      <c r="Q31" s="101"/>
      <c r="R31" s="101"/>
      <c r="S31" s="101"/>
      <c r="T31" s="102"/>
      <c r="U31" s="104">
        <f>データ!Y7</f>
        <v>257</v>
      </c>
      <c r="V31" s="104"/>
      <c r="W31" s="104"/>
      <c r="X31" s="104"/>
      <c r="Y31" s="104"/>
      <c r="Z31" s="104"/>
      <c r="AA31" s="104"/>
      <c r="AB31" s="104"/>
      <c r="AC31" s="104"/>
      <c r="AD31" s="104"/>
      <c r="AE31" s="104"/>
      <c r="AF31" s="104"/>
      <c r="AG31" s="104"/>
      <c r="AH31" s="104"/>
      <c r="AI31" s="104"/>
      <c r="AJ31" s="104"/>
      <c r="AK31" s="104"/>
      <c r="AL31" s="104"/>
      <c r="AM31" s="104"/>
      <c r="AN31" s="104">
        <f>データ!Z7</f>
        <v>223</v>
      </c>
      <c r="AO31" s="104"/>
      <c r="AP31" s="104"/>
      <c r="AQ31" s="104"/>
      <c r="AR31" s="104"/>
      <c r="AS31" s="104"/>
      <c r="AT31" s="104"/>
      <c r="AU31" s="104"/>
      <c r="AV31" s="104"/>
      <c r="AW31" s="104"/>
      <c r="AX31" s="104"/>
      <c r="AY31" s="104"/>
      <c r="AZ31" s="104"/>
      <c r="BA31" s="104"/>
      <c r="BB31" s="104"/>
      <c r="BC31" s="104"/>
      <c r="BD31" s="104"/>
      <c r="BE31" s="104"/>
      <c r="BF31" s="104"/>
      <c r="BG31" s="104">
        <f>データ!AA7</f>
        <v>78.599999999999994</v>
      </c>
      <c r="BH31" s="104"/>
      <c r="BI31" s="104"/>
      <c r="BJ31" s="104"/>
      <c r="BK31" s="104"/>
      <c r="BL31" s="104"/>
      <c r="BM31" s="104"/>
      <c r="BN31" s="104"/>
      <c r="BO31" s="104"/>
      <c r="BP31" s="104"/>
      <c r="BQ31" s="104"/>
      <c r="BR31" s="104"/>
      <c r="BS31" s="104"/>
      <c r="BT31" s="104"/>
      <c r="BU31" s="104"/>
      <c r="BV31" s="104"/>
      <c r="BW31" s="104"/>
      <c r="BX31" s="104"/>
      <c r="BY31" s="104"/>
      <c r="BZ31" s="104">
        <f>データ!AB7</f>
        <v>169.9</v>
      </c>
      <c r="CA31" s="104"/>
      <c r="CB31" s="104"/>
      <c r="CC31" s="104"/>
      <c r="CD31" s="104"/>
      <c r="CE31" s="104"/>
      <c r="CF31" s="104"/>
      <c r="CG31" s="104"/>
      <c r="CH31" s="104"/>
      <c r="CI31" s="104"/>
      <c r="CJ31" s="104"/>
      <c r="CK31" s="104"/>
      <c r="CL31" s="104"/>
      <c r="CM31" s="104"/>
      <c r="CN31" s="104"/>
      <c r="CO31" s="104"/>
      <c r="CP31" s="104"/>
      <c r="CQ31" s="104"/>
      <c r="CR31" s="104"/>
      <c r="CS31" s="104">
        <f>データ!AC7</f>
        <v>209.9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68.599999999999994</v>
      </c>
      <c r="JD31" s="81"/>
      <c r="JE31" s="81"/>
      <c r="JF31" s="81"/>
      <c r="JG31" s="81"/>
      <c r="JH31" s="81"/>
      <c r="JI31" s="81"/>
      <c r="JJ31" s="81"/>
      <c r="JK31" s="81"/>
      <c r="JL31" s="81"/>
      <c r="JM31" s="81"/>
      <c r="JN31" s="81"/>
      <c r="JO31" s="81"/>
      <c r="JP31" s="81"/>
      <c r="JQ31" s="81"/>
      <c r="JR31" s="81"/>
      <c r="JS31" s="81"/>
      <c r="JT31" s="81"/>
      <c r="JU31" s="82"/>
      <c r="JV31" s="80">
        <f>データ!DL7</f>
        <v>82.4</v>
      </c>
      <c r="JW31" s="81"/>
      <c r="JX31" s="81"/>
      <c r="JY31" s="81"/>
      <c r="JZ31" s="81"/>
      <c r="KA31" s="81"/>
      <c r="KB31" s="81"/>
      <c r="KC31" s="81"/>
      <c r="KD31" s="81"/>
      <c r="KE31" s="81"/>
      <c r="KF31" s="81"/>
      <c r="KG31" s="81"/>
      <c r="KH31" s="81"/>
      <c r="KI31" s="81"/>
      <c r="KJ31" s="81"/>
      <c r="KK31" s="81"/>
      <c r="KL31" s="81"/>
      <c r="KM31" s="81"/>
      <c r="KN31" s="82"/>
      <c r="KO31" s="80">
        <f>データ!DM7</f>
        <v>78</v>
      </c>
      <c r="KP31" s="81"/>
      <c r="KQ31" s="81"/>
      <c r="KR31" s="81"/>
      <c r="KS31" s="81"/>
      <c r="KT31" s="81"/>
      <c r="KU31" s="81"/>
      <c r="KV31" s="81"/>
      <c r="KW31" s="81"/>
      <c r="KX31" s="81"/>
      <c r="KY31" s="81"/>
      <c r="KZ31" s="81"/>
      <c r="LA31" s="81"/>
      <c r="LB31" s="81"/>
      <c r="LC31" s="81"/>
      <c r="LD31" s="81"/>
      <c r="LE31" s="81"/>
      <c r="LF31" s="81"/>
      <c r="LG31" s="82"/>
      <c r="LH31" s="80">
        <f>データ!DN7</f>
        <v>80</v>
      </c>
      <c r="LI31" s="81"/>
      <c r="LJ31" s="81"/>
      <c r="LK31" s="81"/>
      <c r="LL31" s="81"/>
      <c r="LM31" s="81"/>
      <c r="LN31" s="81"/>
      <c r="LO31" s="81"/>
      <c r="LP31" s="81"/>
      <c r="LQ31" s="81"/>
      <c r="LR31" s="81"/>
      <c r="LS31" s="81"/>
      <c r="LT31" s="81"/>
      <c r="LU31" s="81"/>
      <c r="LV31" s="81"/>
      <c r="LW31" s="81"/>
      <c r="LX31" s="81"/>
      <c r="LY31" s="81"/>
      <c r="LZ31" s="82"/>
      <c r="MA31" s="80">
        <f>データ!DO7</f>
        <v>85.9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c r="A32" s="2"/>
      <c r="B32" s="22"/>
      <c r="C32" s="4"/>
      <c r="D32" s="4"/>
      <c r="E32" s="4"/>
      <c r="F32" s="4"/>
      <c r="G32" s="4"/>
      <c r="H32" s="4"/>
      <c r="I32" s="28"/>
      <c r="J32" s="100" t="s">
        <v>29</v>
      </c>
      <c r="K32" s="101"/>
      <c r="L32" s="101"/>
      <c r="M32" s="101"/>
      <c r="N32" s="101"/>
      <c r="O32" s="101"/>
      <c r="P32" s="101"/>
      <c r="Q32" s="101"/>
      <c r="R32" s="101"/>
      <c r="S32" s="101"/>
      <c r="T32" s="102"/>
      <c r="U32" s="104">
        <f>データ!AD7</f>
        <v>133.5</v>
      </c>
      <c r="V32" s="104"/>
      <c r="W32" s="104"/>
      <c r="X32" s="104"/>
      <c r="Y32" s="104"/>
      <c r="Z32" s="104"/>
      <c r="AA32" s="104"/>
      <c r="AB32" s="104"/>
      <c r="AC32" s="104"/>
      <c r="AD32" s="104"/>
      <c r="AE32" s="104"/>
      <c r="AF32" s="104"/>
      <c r="AG32" s="104"/>
      <c r="AH32" s="104"/>
      <c r="AI32" s="104"/>
      <c r="AJ32" s="104"/>
      <c r="AK32" s="104"/>
      <c r="AL32" s="104"/>
      <c r="AM32" s="104"/>
      <c r="AN32" s="104">
        <f>データ!AE7</f>
        <v>136.30000000000001</v>
      </c>
      <c r="AO32" s="104"/>
      <c r="AP32" s="104"/>
      <c r="AQ32" s="104"/>
      <c r="AR32" s="104"/>
      <c r="AS32" s="104"/>
      <c r="AT32" s="104"/>
      <c r="AU32" s="104"/>
      <c r="AV32" s="104"/>
      <c r="AW32" s="104"/>
      <c r="AX32" s="104"/>
      <c r="AY32" s="104"/>
      <c r="AZ32" s="104"/>
      <c r="BA32" s="104"/>
      <c r="BB32" s="104"/>
      <c r="BC32" s="104"/>
      <c r="BD32" s="104"/>
      <c r="BE32" s="104"/>
      <c r="BF32" s="104"/>
      <c r="BG32" s="104">
        <f>データ!AF7</f>
        <v>130.9</v>
      </c>
      <c r="BH32" s="104"/>
      <c r="BI32" s="104"/>
      <c r="BJ32" s="104"/>
      <c r="BK32" s="104"/>
      <c r="BL32" s="104"/>
      <c r="BM32" s="104"/>
      <c r="BN32" s="104"/>
      <c r="BO32" s="104"/>
      <c r="BP32" s="104"/>
      <c r="BQ32" s="104"/>
      <c r="BR32" s="104"/>
      <c r="BS32" s="104"/>
      <c r="BT32" s="104"/>
      <c r="BU32" s="104"/>
      <c r="BV32" s="104"/>
      <c r="BW32" s="104"/>
      <c r="BX32" s="104"/>
      <c r="BY32" s="104"/>
      <c r="BZ32" s="104">
        <f>データ!AG7</f>
        <v>160.6</v>
      </c>
      <c r="CA32" s="104"/>
      <c r="CB32" s="104"/>
      <c r="CC32" s="104"/>
      <c r="CD32" s="104"/>
      <c r="CE32" s="104"/>
      <c r="CF32" s="104"/>
      <c r="CG32" s="104"/>
      <c r="CH32" s="104"/>
      <c r="CI32" s="104"/>
      <c r="CJ32" s="104"/>
      <c r="CK32" s="104"/>
      <c r="CL32" s="104"/>
      <c r="CM32" s="104"/>
      <c r="CN32" s="104"/>
      <c r="CO32" s="104"/>
      <c r="CP32" s="104"/>
      <c r="CQ32" s="104"/>
      <c r="CR32" s="104"/>
      <c r="CS32" s="104">
        <f>データ!AH7</f>
        <v>133.80000000000001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7.1</v>
      </c>
      <c r="EM32" s="104"/>
      <c r="EN32" s="104"/>
      <c r="EO32" s="104"/>
      <c r="EP32" s="104"/>
      <c r="EQ32" s="104"/>
      <c r="ER32" s="104"/>
      <c r="ES32" s="104"/>
      <c r="ET32" s="104"/>
      <c r="EU32" s="104"/>
      <c r="EV32" s="104"/>
      <c r="EW32" s="104"/>
      <c r="EX32" s="104"/>
      <c r="EY32" s="104"/>
      <c r="EZ32" s="104"/>
      <c r="FA32" s="104"/>
      <c r="FB32" s="104"/>
      <c r="FC32" s="104"/>
      <c r="FD32" s="104"/>
      <c r="FE32" s="104">
        <f>データ!AP7</f>
        <v>5.5</v>
      </c>
      <c r="FF32" s="104"/>
      <c r="FG32" s="104"/>
      <c r="FH32" s="104"/>
      <c r="FI32" s="104"/>
      <c r="FJ32" s="104"/>
      <c r="FK32" s="104"/>
      <c r="FL32" s="104"/>
      <c r="FM32" s="104"/>
      <c r="FN32" s="104"/>
      <c r="FO32" s="104"/>
      <c r="FP32" s="104"/>
      <c r="FQ32" s="104"/>
      <c r="FR32" s="104"/>
      <c r="FS32" s="104"/>
      <c r="FT32" s="104"/>
      <c r="FU32" s="104"/>
      <c r="FV32" s="104"/>
      <c r="FW32" s="104"/>
      <c r="FX32" s="104">
        <f>データ!AQ7</f>
        <v>5.2</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4.2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130</v>
      </c>
      <c r="NE32" s="146"/>
      <c r="NF32" s="146"/>
      <c r="NG32" s="146"/>
      <c r="NH32" s="146"/>
      <c r="NI32" s="146"/>
      <c r="NJ32" s="146"/>
      <c r="NK32" s="146"/>
      <c r="NL32" s="146"/>
      <c r="NM32" s="146"/>
      <c r="NN32" s="146"/>
      <c r="NO32" s="146"/>
      <c r="NP32" s="146"/>
      <c r="NQ32" s="146"/>
      <c r="NR32" s="147"/>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128</v>
      </c>
      <c r="NE49" s="146"/>
      <c r="NF49" s="146"/>
      <c r="NG49" s="146"/>
      <c r="NH49" s="146"/>
      <c r="NI49" s="146"/>
      <c r="NJ49" s="146"/>
      <c r="NK49" s="146"/>
      <c r="NL49" s="146"/>
      <c r="NM49" s="146"/>
      <c r="NN49" s="146"/>
      <c r="NO49" s="146"/>
      <c r="NP49" s="146"/>
      <c r="NQ49" s="146"/>
      <c r="NR49" s="147"/>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61</v>
      </c>
      <c r="EM52" s="104"/>
      <c r="EN52" s="104"/>
      <c r="EO52" s="104"/>
      <c r="EP52" s="104"/>
      <c r="EQ52" s="104"/>
      <c r="ER52" s="104"/>
      <c r="ES52" s="104"/>
      <c r="ET52" s="104"/>
      <c r="EU52" s="104"/>
      <c r="EV52" s="104"/>
      <c r="EW52" s="104"/>
      <c r="EX52" s="104"/>
      <c r="EY52" s="104"/>
      <c r="EZ52" s="104"/>
      <c r="FA52" s="104"/>
      <c r="FB52" s="104"/>
      <c r="FC52" s="104"/>
      <c r="FD52" s="104"/>
      <c r="FE52" s="104">
        <f>データ!BG7</f>
        <v>55</v>
      </c>
      <c r="FF52" s="104"/>
      <c r="FG52" s="104"/>
      <c r="FH52" s="104"/>
      <c r="FI52" s="104"/>
      <c r="FJ52" s="104"/>
      <c r="FK52" s="104"/>
      <c r="FL52" s="104"/>
      <c r="FM52" s="104"/>
      <c r="FN52" s="104"/>
      <c r="FO52" s="104"/>
      <c r="FP52" s="104"/>
      <c r="FQ52" s="104"/>
      <c r="FR52" s="104"/>
      <c r="FS52" s="104"/>
      <c r="FT52" s="104"/>
      <c r="FU52" s="104"/>
      <c r="FV52" s="104"/>
      <c r="FW52" s="104"/>
      <c r="FX52" s="104">
        <f>データ!BH7</f>
        <v>-27.3</v>
      </c>
      <c r="FY52" s="104"/>
      <c r="FZ52" s="104"/>
      <c r="GA52" s="104"/>
      <c r="GB52" s="104"/>
      <c r="GC52" s="104"/>
      <c r="GD52" s="104"/>
      <c r="GE52" s="104"/>
      <c r="GF52" s="104"/>
      <c r="GG52" s="104"/>
      <c r="GH52" s="104"/>
      <c r="GI52" s="104"/>
      <c r="GJ52" s="104"/>
      <c r="GK52" s="104"/>
      <c r="GL52" s="104"/>
      <c r="GM52" s="104"/>
      <c r="GN52" s="104"/>
      <c r="GO52" s="104"/>
      <c r="GP52" s="104"/>
      <c r="GQ52" s="104">
        <f>データ!BI7</f>
        <v>41.1</v>
      </c>
      <c r="GR52" s="104"/>
      <c r="GS52" s="104"/>
      <c r="GT52" s="104"/>
      <c r="GU52" s="104"/>
      <c r="GV52" s="104"/>
      <c r="GW52" s="104"/>
      <c r="GX52" s="104"/>
      <c r="GY52" s="104"/>
      <c r="GZ52" s="104"/>
      <c r="HA52" s="104"/>
      <c r="HB52" s="104"/>
      <c r="HC52" s="104"/>
      <c r="HD52" s="104"/>
      <c r="HE52" s="104"/>
      <c r="HF52" s="104"/>
      <c r="HG52" s="104"/>
      <c r="HH52" s="104"/>
      <c r="HI52" s="104"/>
      <c r="HJ52" s="104">
        <f>データ!BJ7</f>
        <v>52.4</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33403</v>
      </c>
      <c r="JD52" s="103"/>
      <c r="JE52" s="103"/>
      <c r="JF52" s="103"/>
      <c r="JG52" s="103"/>
      <c r="JH52" s="103"/>
      <c r="JI52" s="103"/>
      <c r="JJ52" s="103"/>
      <c r="JK52" s="103"/>
      <c r="JL52" s="103"/>
      <c r="JM52" s="103"/>
      <c r="JN52" s="103"/>
      <c r="JO52" s="103"/>
      <c r="JP52" s="103"/>
      <c r="JQ52" s="103"/>
      <c r="JR52" s="103"/>
      <c r="JS52" s="103"/>
      <c r="JT52" s="103"/>
      <c r="JU52" s="103"/>
      <c r="JV52" s="103">
        <f>データ!BR7</f>
        <v>40719</v>
      </c>
      <c r="JW52" s="103"/>
      <c r="JX52" s="103"/>
      <c r="JY52" s="103"/>
      <c r="JZ52" s="103"/>
      <c r="KA52" s="103"/>
      <c r="KB52" s="103"/>
      <c r="KC52" s="103"/>
      <c r="KD52" s="103"/>
      <c r="KE52" s="103"/>
      <c r="KF52" s="103"/>
      <c r="KG52" s="103"/>
      <c r="KH52" s="103"/>
      <c r="KI52" s="103"/>
      <c r="KJ52" s="103"/>
      <c r="KK52" s="103"/>
      <c r="KL52" s="103"/>
      <c r="KM52" s="103"/>
      <c r="KN52" s="103"/>
      <c r="KO52" s="103">
        <f>データ!BS7</f>
        <v>-16809</v>
      </c>
      <c r="KP52" s="103"/>
      <c r="KQ52" s="103"/>
      <c r="KR52" s="103"/>
      <c r="KS52" s="103"/>
      <c r="KT52" s="103"/>
      <c r="KU52" s="103"/>
      <c r="KV52" s="103"/>
      <c r="KW52" s="103"/>
      <c r="KX52" s="103"/>
      <c r="KY52" s="103"/>
      <c r="KZ52" s="103"/>
      <c r="LA52" s="103"/>
      <c r="LB52" s="103"/>
      <c r="LC52" s="103"/>
      <c r="LD52" s="103"/>
      <c r="LE52" s="103"/>
      <c r="LF52" s="103"/>
      <c r="LG52" s="103"/>
      <c r="LH52" s="103">
        <f>データ!BT7</f>
        <v>27392</v>
      </c>
      <c r="LI52" s="103"/>
      <c r="LJ52" s="103"/>
      <c r="LK52" s="103"/>
      <c r="LL52" s="103"/>
      <c r="LM52" s="103"/>
      <c r="LN52" s="103"/>
      <c r="LO52" s="103"/>
      <c r="LP52" s="103"/>
      <c r="LQ52" s="103"/>
      <c r="LR52" s="103"/>
      <c r="LS52" s="103"/>
      <c r="LT52" s="103"/>
      <c r="LU52" s="103"/>
      <c r="LV52" s="103"/>
      <c r="LW52" s="103"/>
      <c r="LX52" s="103"/>
      <c r="LY52" s="103"/>
      <c r="LZ52" s="103"/>
      <c r="MA52" s="103">
        <f>データ!BU7</f>
        <v>36045</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c r="A53" s="2"/>
      <c r="B53" s="22"/>
      <c r="C53" s="4"/>
      <c r="D53" s="4"/>
      <c r="E53" s="4"/>
      <c r="F53" s="4"/>
      <c r="G53" s="4"/>
      <c r="H53" s="4"/>
      <c r="I53" s="28"/>
      <c r="J53" s="100" t="s">
        <v>29</v>
      </c>
      <c r="K53" s="101"/>
      <c r="L53" s="101"/>
      <c r="M53" s="101"/>
      <c r="N53" s="101"/>
      <c r="O53" s="101"/>
      <c r="P53" s="101"/>
      <c r="Q53" s="101"/>
      <c r="R53" s="101"/>
      <c r="S53" s="101"/>
      <c r="T53" s="102"/>
      <c r="U53" s="103">
        <f>データ!AZ7</f>
        <v>56</v>
      </c>
      <c r="V53" s="103"/>
      <c r="W53" s="103"/>
      <c r="X53" s="103"/>
      <c r="Y53" s="103"/>
      <c r="Z53" s="103"/>
      <c r="AA53" s="103"/>
      <c r="AB53" s="103"/>
      <c r="AC53" s="103"/>
      <c r="AD53" s="103"/>
      <c r="AE53" s="103"/>
      <c r="AF53" s="103"/>
      <c r="AG53" s="103"/>
      <c r="AH53" s="103"/>
      <c r="AI53" s="103"/>
      <c r="AJ53" s="103"/>
      <c r="AK53" s="103"/>
      <c r="AL53" s="103"/>
      <c r="AM53" s="103"/>
      <c r="AN53" s="103">
        <f>データ!BA7</f>
        <v>42</v>
      </c>
      <c r="AO53" s="103"/>
      <c r="AP53" s="103"/>
      <c r="AQ53" s="103"/>
      <c r="AR53" s="103"/>
      <c r="AS53" s="103"/>
      <c r="AT53" s="103"/>
      <c r="AU53" s="103"/>
      <c r="AV53" s="103"/>
      <c r="AW53" s="103"/>
      <c r="AX53" s="103"/>
      <c r="AY53" s="103"/>
      <c r="AZ53" s="103"/>
      <c r="BA53" s="103"/>
      <c r="BB53" s="103"/>
      <c r="BC53" s="103"/>
      <c r="BD53" s="103"/>
      <c r="BE53" s="103"/>
      <c r="BF53" s="103"/>
      <c r="BG53" s="103">
        <f>データ!BB7</f>
        <v>44</v>
      </c>
      <c r="BH53" s="103"/>
      <c r="BI53" s="103"/>
      <c r="BJ53" s="103"/>
      <c r="BK53" s="103"/>
      <c r="BL53" s="103"/>
      <c r="BM53" s="103"/>
      <c r="BN53" s="103"/>
      <c r="BO53" s="103"/>
      <c r="BP53" s="103"/>
      <c r="BQ53" s="103"/>
      <c r="BR53" s="103"/>
      <c r="BS53" s="103"/>
      <c r="BT53" s="103"/>
      <c r="BU53" s="103"/>
      <c r="BV53" s="103"/>
      <c r="BW53" s="103"/>
      <c r="BX53" s="103"/>
      <c r="BY53" s="103"/>
      <c r="BZ53" s="103">
        <f>データ!BC7</f>
        <v>45</v>
      </c>
      <c r="CA53" s="103"/>
      <c r="CB53" s="103"/>
      <c r="CC53" s="103"/>
      <c r="CD53" s="103"/>
      <c r="CE53" s="103"/>
      <c r="CF53" s="103"/>
      <c r="CG53" s="103"/>
      <c r="CH53" s="103"/>
      <c r="CI53" s="103"/>
      <c r="CJ53" s="103"/>
      <c r="CK53" s="103"/>
      <c r="CL53" s="103"/>
      <c r="CM53" s="103"/>
      <c r="CN53" s="103"/>
      <c r="CO53" s="103"/>
      <c r="CP53" s="103"/>
      <c r="CQ53" s="103"/>
      <c r="CR53" s="103"/>
      <c r="CS53" s="103">
        <f>データ!BD7</f>
        <v>46</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8</v>
      </c>
      <c r="EM53" s="104"/>
      <c r="EN53" s="104"/>
      <c r="EO53" s="104"/>
      <c r="EP53" s="104"/>
      <c r="EQ53" s="104"/>
      <c r="ER53" s="104"/>
      <c r="ES53" s="104"/>
      <c r="ET53" s="104"/>
      <c r="EU53" s="104"/>
      <c r="EV53" s="104"/>
      <c r="EW53" s="104"/>
      <c r="EX53" s="104"/>
      <c r="EY53" s="104"/>
      <c r="EZ53" s="104"/>
      <c r="FA53" s="104"/>
      <c r="FB53" s="104"/>
      <c r="FC53" s="104"/>
      <c r="FD53" s="104"/>
      <c r="FE53" s="104">
        <f>データ!BL7</f>
        <v>13.7</v>
      </c>
      <c r="FF53" s="104"/>
      <c r="FG53" s="104"/>
      <c r="FH53" s="104"/>
      <c r="FI53" s="104"/>
      <c r="FJ53" s="104"/>
      <c r="FK53" s="104"/>
      <c r="FL53" s="104"/>
      <c r="FM53" s="104"/>
      <c r="FN53" s="104"/>
      <c r="FO53" s="104"/>
      <c r="FP53" s="104"/>
      <c r="FQ53" s="104"/>
      <c r="FR53" s="104"/>
      <c r="FS53" s="104"/>
      <c r="FT53" s="104"/>
      <c r="FU53" s="104"/>
      <c r="FV53" s="104"/>
      <c r="FW53" s="104"/>
      <c r="FX53" s="104">
        <f>データ!BM7</f>
        <v>7.5</v>
      </c>
      <c r="FY53" s="104"/>
      <c r="FZ53" s="104"/>
      <c r="GA53" s="104"/>
      <c r="GB53" s="104"/>
      <c r="GC53" s="104"/>
      <c r="GD53" s="104"/>
      <c r="GE53" s="104"/>
      <c r="GF53" s="104"/>
      <c r="GG53" s="104"/>
      <c r="GH53" s="104"/>
      <c r="GI53" s="104"/>
      <c r="GJ53" s="104"/>
      <c r="GK53" s="104"/>
      <c r="GL53" s="104"/>
      <c r="GM53" s="104"/>
      <c r="GN53" s="104"/>
      <c r="GO53" s="104"/>
      <c r="GP53" s="104"/>
      <c r="GQ53" s="104">
        <f>データ!BN7</f>
        <v>0.6</v>
      </c>
      <c r="GR53" s="104"/>
      <c r="GS53" s="104"/>
      <c r="GT53" s="104"/>
      <c r="GU53" s="104"/>
      <c r="GV53" s="104"/>
      <c r="GW53" s="104"/>
      <c r="GX53" s="104"/>
      <c r="GY53" s="104"/>
      <c r="GZ53" s="104"/>
      <c r="HA53" s="104"/>
      <c r="HB53" s="104"/>
      <c r="HC53" s="104"/>
      <c r="HD53" s="104"/>
      <c r="HE53" s="104"/>
      <c r="HF53" s="104"/>
      <c r="HG53" s="104"/>
      <c r="HH53" s="104"/>
      <c r="HI53" s="104"/>
      <c r="HJ53" s="104">
        <f>データ!BO7</f>
        <v>-10.5</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21116</v>
      </c>
      <c r="JD53" s="103"/>
      <c r="JE53" s="103"/>
      <c r="JF53" s="103"/>
      <c r="JG53" s="103"/>
      <c r="JH53" s="103"/>
      <c r="JI53" s="103"/>
      <c r="JJ53" s="103"/>
      <c r="JK53" s="103"/>
      <c r="JL53" s="103"/>
      <c r="JM53" s="103"/>
      <c r="JN53" s="103"/>
      <c r="JO53" s="103"/>
      <c r="JP53" s="103"/>
      <c r="JQ53" s="103"/>
      <c r="JR53" s="103"/>
      <c r="JS53" s="103"/>
      <c r="JT53" s="103"/>
      <c r="JU53" s="103"/>
      <c r="JV53" s="103">
        <f>データ!BW7</f>
        <v>20714</v>
      </c>
      <c r="JW53" s="103"/>
      <c r="JX53" s="103"/>
      <c r="JY53" s="103"/>
      <c r="JZ53" s="103"/>
      <c r="KA53" s="103"/>
      <c r="KB53" s="103"/>
      <c r="KC53" s="103"/>
      <c r="KD53" s="103"/>
      <c r="KE53" s="103"/>
      <c r="KF53" s="103"/>
      <c r="KG53" s="103"/>
      <c r="KH53" s="103"/>
      <c r="KI53" s="103"/>
      <c r="KJ53" s="103"/>
      <c r="KK53" s="103"/>
      <c r="KL53" s="103"/>
      <c r="KM53" s="103"/>
      <c r="KN53" s="103"/>
      <c r="KO53" s="103">
        <f>データ!BX7</f>
        <v>16622</v>
      </c>
      <c r="KP53" s="103"/>
      <c r="KQ53" s="103"/>
      <c r="KR53" s="103"/>
      <c r="KS53" s="103"/>
      <c r="KT53" s="103"/>
      <c r="KU53" s="103"/>
      <c r="KV53" s="103"/>
      <c r="KW53" s="103"/>
      <c r="KX53" s="103"/>
      <c r="KY53" s="103"/>
      <c r="KZ53" s="103"/>
      <c r="LA53" s="103"/>
      <c r="LB53" s="103"/>
      <c r="LC53" s="103"/>
      <c r="LD53" s="103"/>
      <c r="LE53" s="103"/>
      <c r="LF53" s="103"/>
      <c r="LG53" s="103"/>
      <c r="LH53" s="103">
        <f>データ!BY7</f>
        <v>16948</v>
      </c>
      <c r="LI53" s="103"/>
      <c r="LJ53" s="103"/>
      <c r="LK53" s="103"/>
      <c r="LL53" s="103"/>
      <c r="LM53" s="103"/>
      <c r="LN53" s="103"/>
      <c r="LO53" s="103"/>
      <c r="LP53" s="103"/>
      <c r="LQ53" s="103"/>
      <c r="LR53" s="103"/>
      <c r="LS53" s="103"/>
      <c r="LT53" s="103"/>
      <c r="LU53" s="103"/>
      <c r="LV53" s="103"/>
      <c r="LW53" s="103"/>
      <c r="LX53" s="103"/>
      <c r="LY53" s="103"/>
      <c r="LZ53" s="103"/>
      <c r="MA53" s="103">
        <f>データ!BZ7</f>
        <v>5128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129</v>
      </c>
      <c r="NE66" s="146"/>
      <c r="NF66" s="146"/>
      <c r="NG66" s="146"/>
      <c r="NH66" s="146"/>
      <c r="NI66" s="146"/>
      <c r="NJ66" s="146"/>
      <c r="NK66" s="146"/>
      <c r="NL66" s="146"/>
      <c r="NM66" s="146"/>
      <c r="NN66" s="146"/>
      <c r="NO66" s="146"/>
      <c r="NP66" s="146"/>
      <c r="NQ66" s="146"/>
      <c r="NR66" s="147"/>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30585</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c r="C83" s="2"/>
      <c r="BH83" s="2"/>
      <c r="GN83" s="2"/>
      <c r="IT83" s="2"/>
      <c r="KY83" s="2"/>
    </row>
    <row r="84" spans="1:382">
      <c r="C84" s="2"/>
      <c r="BH84" s="2"/>
      <c r="GN84" s="2"/>
      <c r="IT84" s="2"/>
      <c r="KY84" s="2"/>
    </row>
    <row r="86" spans="1:382" hidden="1">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8MkfR0qi/DBPRrrQ9gyZ7IC/VpVUdGLDFbBf8gzzxiwW8S4WWRN2QEb0JHcOURcA8eLEiM1vRV5w7TACChizwQ==" saltValue="dtBrC/xq77VW2HkKFTCD7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baseColWidth="10" defaultColWidth="8.83203125" defaultRowHeight="14"/>
  <cols>
    <col min="1" max="1" width="14.6640625" customWidth="1"/>
    <col min="2" max="90" width="11.83203125" customWidth="1"/>
    <col min="91" max="92" width="15.5" customWidth="1"/>
    <col min="93" max="125" width="11.83203125" customWidth="1"/>
  </cols>
  <sheetData>
    <row r="1" spans="1:12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5" customHeight="1">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92</v>
      </c>
      <c r="AN5" s="59" t="s">
        <v>93</v>
      </c>
      <c r="AO5" s="59" t="s">
        <v>94</v>
      </c>
      <c r="AP5" s="59" t="s">
        <v>95</v>
      </c>
      <c r="AQ5" s="59" t="s">
        <v>96</v>
      </c>
      <c r="AR5" s="59" t="s">
        <v>97</v>
      </c>
      <c r="AS5" s="59" t="s">
        <v>98</v>
      </c>
      <c r="AT5" s="59" t="s">
        <v>99</v>
      </c>
      <c r="AU5" s="59" t="s">
        <v>89</v>
      </c>
      <c r="AV5" s="59" t="s">
        <v>100</v>
      </c>
      <c r="AW5" s="59" t="s">
        <v>101</v>
      </c>
      <c r="AX5" s="59" t="s">
        <v>102</v>
      </c>
      <c r="AY5" s="59" t="s">
        <v>93</v>
      </c>
      <c r="AZ5" s="59" t="s">
        <v>94</v>
      </c>
      <c r="BA5" s="59" t="s">
        <v>95</v>
      </c>
      <c r="BB5" s="59" t="s">
        <v>96</v>
      </c>
      <c r="BC5" s="59" t="s">
        <v>97</v>
      </c>
      <c r="BD5" s="59" t="s">
        <v>98</v>
      </c>
      <c r="BE5" s="59" t="s">
        <v>99</v>
      </c>
      <c r="BF5" s="59" t="s">
        <v>89</v>
      </c>
      <c r="BG5" s="59" t="s">
        <v>100</v>
      </c>
      <c r="BH5" s="59" t="s">
        <v>91</v>
      </c>
      <c r="BI5" s="59" t="s">
        <v>92</v>
      </c>
      <c r="BJ5" s="59" t="s">
        <v>93</v>
      </c>
      <c r="BK5" s="59" t="s">
        <v>94</v>
      </c>
      <c r="BL5" s="59" t="s">
        <v>95</v>
      </c>
      <c r="BM5" s="59" t="s">
        <v>96</v>
      </c>
      <c r="BN5" s="59" t="s">
        <v>97</v>
      </c>
      <c r="BO5" s="59" t="s">
        <v>98</v>
      </c>
      <c r="BP5" s="59" t="s">
        <v>99</v>
      </c>
      <c r="BQ5" s="59" t="s">
        <v>89</v>
      </c>
      <c r="BR5" s="59" t="s">
        <v>100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36"/>
      <c r="CN5" s="136"/>
      <c r="CO5" s="59" t="s">
        <v>89</v>
      </c>
      <c r="CP5" s="59" t="s">
        <v>90</v>
      </c>
      <c r="CQ5" s="59" t="s">
        <v>91</v>
      </c>
      <c r="CR5" s="59" t="s">
        <v>92</v>
      </c>
      <c r="CS5" s="59" t="s">
        <v>93</v>
      </c>
      <c r="CT5" s="59" t="s">
        <v>94</v>
      </c>
      <c r="CU5" s="59" t="s">
        <v>95</v>
      </c>
      <c r="CV5" s="59" t="s">
        <v>96</v>
      </c>
      <c r="CW5" s="59" t="s">
        <v>97</v>
      </c>
      <c r="CX5" s="59" t="s">
        <v>98</v>
      </c>
      <c r="CY5" s="59" t="s">
        <v>99</v>
      </c>
      <c r="CZ5" s="59" t="s">
        <v>89</v>
      </c>
      <c r="DA5" s="59" t="s">
        <v>100</v>
      </c>
      <c r="DB5" s="59" t="s">
        <v>91</v>
      </c>
      <c r="DC5" s="59" t="s">
        <v>92</v>
      </c>
      <c r="DD5" s="59" t="s">
        <v>103</v>
      </c>
      <c r="DE5" s="59" t="s">
        <v>94</v>
      </c>
      <c r="DF5" s="59" t="s">
        <v>95</v>
      </c>
      <c r="DG5" s="59" t="s">
        <v>96</v>
      </c>
      <c r="DH5" s="59" t="s">
        <v>97</v>
      </c>
      <c r="DI5" s="59" t="s">
        <v>98</v>
      </c>
      <c r="DJ5" s="59" t="s">
        <v>35</v>
      </c>
      <c r="DK5" s="59" t="s">
        <v>89</v>
      </c>
      <c r="DL5" s="59" t="s">
        <v>100</v>
      </c>
      <c r="DM5" s="59" t="s">
        <v>101</v>
      </c>
      <c r="DN5" s="59" t="s">
        <v>92</v>
      </c>
      <c r="DO5" s="59" t="s">
        <v>103</v>
      </c>
      <c r="DP5" s="59" t="s">
        <v>94</v>
      </c>
      <c r="DQ5" s="59" t="s">
        <v>95</v>
      </c>
      <c r="DR5" s="59" t="s">
        <v>96</v>
      </c>
      <c r="DS5" s="59" t="s">
        <v>97</v>
      </c>
      <c r="DT5" s="59" t="s">
        <v>98</v>
      </c>
      <c r="DU5" s="59" t="s">
        <v>99</v>
      </c>
    </row>
    <row r="6" spans="1:125" s="66" customFormat="1">
      <c r="A6" s="49" t="s">
        <v>104</v>
      </c>
      <c r="B6" s="60">
        <f>B8</f>
        <v>2019</v>
      </c>
      <c r="C6" s="60">
        <f t="shared" ref="C6:X6" si="1">C8</f>
        <v>271004</v>
      </c>
      <c r="D6" s="60">
        <f t="shared" si="1"/>
        <v>47</v>
      </c>
      <c r="E6" s="60">
        <f t="shared" si="1"/>
        <v>14</v>
      </c>
      <c r="F6" s="60">
        <f t="shared" si="1"/>
        <v>0</v>
      </c>
      <c r="G6" s="60">
        <f t="shared" si="1"/>
        <v>28</v>
      </c>
      <c r="H6" s="60" t="str">
        <f>SUBSTITUTE(H8,"　","")</f>
        <v>大阪府大阪市</v>
      </c>
      <c r="I6" s="60" t="str">
        <f t="shared" si="1"/>
        <v>長居公園地下駐車場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18</v>
      </c>
      <c r="S6" s="62" t="str">
        <f t="shared" si="1"/>
        <v>公共施設</v>
      </c>
      <c r="T6" s="62" t="str">
        <f t="shared" si="1"/>
        <v>有</v>
      </c>
      <c r="U6" s="63">
        <f t="shared" si="1"/>
        <v>11100</v>
      </c>
      <c r="V6" s="63">
        <f t="shared" si="1"/>
        <v>255</v>
      </c>
      <c r="W6" s="63">
        <f t="shared" si="1"/>
        <v>400</v>
      </c>
      <c r="X6" s="62" t="str">
        <f t="shared" si="1"/>
        <v>利用料金制</v>
      </c>
      <c r="Y6" s="64">
        <f>IF(Y8="-",NA(),Y8)</f>
        <v>257</v>
      </c>
      <c r="Z6" s="64">
        <f t="shared" ref="Z6:AH6" si="2">IF(Z8="-",NA(),Z8)</f>
        <v>223</v>
      </c>
      <c r="AA6" s="64">
        <f t="shared" si="2"/>
        <v>78.599999999999994</v>
      </c>
      <c r="AB6" s="64">
        <f t="shared" si="2"/>
        <v>169.9</v>
      </c>
      <c r="AC6" s="64">
        <f t="shared" si="2"/>
        <v>209.9</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61</v>
      </c>
      <c r="BG6" s="64">
        <f t="shared" ref="BG6:BO6" si="5">IF(BG8="-",NA(),BG8)</f>
        <v>55</v>
      </c>
      <c r="BH6" s="64">
        <f t="shared" si="5"/>
        <v>-27.3</v>
      </c>
      <c r="BI6" s="64">
        <f t="shared" si="5"/>
        <v>41.1</v>
      </c>
      <c r="BJ6" s="64">
        <f t="shared" si="5"/>
        <v>52.4</v>
      </c>
      <c r="BK6" s="64">
        <f t="shared" si="5"/>
        <v>8</v>
      </c>
      <c r="BL6" s="64">
        <f t="shared" si="5"/>
        <v>13.7</v>
      </c>
      <c r="BM6" s="64">
        <f t="shared" si="5"/>
        <v>7.5</v>
      </c>
      <c r="BN6" s="64">
        <f t="shared" si="5"/>
        <v>0.6</v>
      </c>
      <c r="BO6" s="64">
        <f t="shared" si="5"/>
        <v>-10.5</v>
      </c>
      <c r="BP6" s="61" t="str">
        <f>IF(BP8="-","",IF(BP8="-","【-】","【"&amp;SUBSTITUTE(TEXT(BP8,"#,##0.0"),"-","△")&amp;"】"))</f>
        <v>【20.8】</v>
      </c>
      <c r="BQ6" s="65">
        <f>IF(BQ8="-",NA(),BQ8)</f>
        <v>33403</v>
      </c>
      <c r="BR6" s="65">
        <f t="shared" ref="BR6:BZ6" si="6">IF(BR8="-",NA(),BR8)</f>
        <v>40719</v>
      </c>
      <c r="BS6" s="65">
        <f t="shared" si="6"/>
        <v>-16809</v>
      </c>
      <c r="BT6" s="65">
        <f t="shared" si="6"/>
        <v>27392</v>
      </c>
      <c r="BU6" s="65">
        <f t="shared" si="6"/>
        <v>36045</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105</v>
      </c>
      <c r="CM6" s="63">
        <f t="shared" ref="CM6:CN6" si="7">CM8</f>
        <v>0</v>
      </c>
      <c r="CN6" s="63">
        <f t="shared" si="7"/>
        <v>30585</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68.599999999999994</v>
      </c>
      <c r="DL6" s="64">
        <f t="shared" ref="DL6:DT6" si="9">IF(DL8="-",NA(),DL8)</f>
        <v>82.4</v>
      </c>
      <c r="DM6" s="64">
        <f t="shared" si="9"/>
        <v>78</v>
      </c>
      <c r="DN6" s="64">
        <f t="shared" si="9"/>
        <v>80</v>
      </c>
      <c r="DO6" s="64">
        <f t="shared" si="9"/>
        <v>85.9</v>
      </c>
      <c r="DP6" s="64">
        <f t="shared" si="9"/>
        <v>169.3</v>
      </c>
      <c r="DQ6" s="64">
        <f t="shared" si="9"/>
        <v>166.6</v>
      </c>
      <c r="DR6" s="64">
        <f t="shared" si="9"/>
        <v>164.4</v>
      </c>
      <c r="DS6" s="64">
        <f t="shared" si="9"/>
        <v>161.5</v>
      </c>
      <c r="DT6" s="64">
        <f t="shared" si="9"/>
        <v>156.9</v>
      </c>
      <c r="DU6" s="61" t="str">
        <f>IF(DU8="-","",IF(DU8="-","【-】","【"&amp;SUBSTITUTE(TEXT(DU8,"#,##0.0"),"-","△")&amp;"】"))</f>
        <v>【205.9】</v>
      </c>
    </row>
    <row r="7" spans="1:125" s="66" customFormat="1">
      <c r="A7" s="49" t="s">
        <v>106</v>
      </c>
      <c r="B7" s="60">
        <f t="shared" ref="B7:X7" si="10">B8</f>
        <v>2019</v>
      </c>
      <c r="C7" s="60">
        <f t="shared" si="10"/>
        <v>271004</v>
      </c>
      <c r="D7" s="60">
        <f t="shared" si="10"/>
        <v>47</v>
      </c>
      <c r="E7" s="60">
        <f t="shared" si="10"/>
        <v>14</v>
      </c>
      <c r="F7" s="60">
        <f t="shared" si="10"/>
        <v>0</v>
      </c>
      <c r="G7" s="60">
        <f t="shared" si="10"/>
        <v>28</v>
      </c>
      <c r="H7" s="60" t="str">
        <f t="shared" si="10"/>
        <v>大阪府　大阪市</v>
      </c>
      <c r="I7" s="60" t="str">
        <f t="shared" si="10"/>
        <v>長居公園地下駐車場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18</v>
      </c>
      <c r="S7" s="62" t="str">
        <f t="shared" si="10"/>
        <v>公共施設</v>
      </c>
      <c r="T7" s="62" t="str">
        <f t="shared" si="10"/>
        <v>有</v>
      </c>
      <c r="U7" s="63">
        <f t="shared" si="10"/>
        <v>11100</v>
      </c>
      <c r="V7" s="63">
        <f t="shared" si="10"/>
        <v>255</v>
      </c>
      <c r="W7" s="63">
        <f t="shared" si="10"/>
        <v>400</v>
      </c>
      <c r="X7" s="62" t="str">
        <f t="shared" si="10"/>
        <v>利用料金制</v>
      </c>
      <c r="Y7" s="64">
        <f>Y8</f>
        <v>257</v>
      </c>
      <c r="Z7" s="64">
        <f t="shared" ref="Z7:AH7" si="11">Z8</f>
        <v>223</v>
      </c>
      <c r="AA7" s="64">
        <f t="shared" si="11"/>
        <v>78.599999999999994</v>
      </c>
      <c r="AB7" s="64">
        <f t="shared" si="11"/>
        <v>169.9</v>
      </c>
      <c r="AC7" s="64">
        <f t="shared" si="11"/>
        <v>209.9</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61</v>
      </c>
      <c r="BG7" s="64">
        <f t="shared" ref="BG7:BO7" si="14">BG8</f>
        <v>55</v>
      </c>
      <c r="BH7" s="64">
        <f t="shared" si="14"/>
        <v>-27.3</v>
      </c>
      <c r="BI7" s="64">
        <f t="shared" si="14"/>
        <v>41.1</v>
      </c>
      <c r="BJ7" s="64">
        <f t="shared" si="14"/>
        <v>52.4</v>
      </c>
      <c r="BK7" s="64">
        <f t="shared" si="14"/>
        <v>8</v>
      </c>
      <c r="BL7" s="64">
        <f t="shared" si="14"/>
        <v>13.7</v>
      </c>
      <c r="BM7" s="64">
        <f t="shared" si="14"/>
        <v>7.5</v>
      </c>
      <c r="BN7" s="64">
        <f t="shared" si="14"/>
        <v>0.6</v>
      </c>
      <c r="BO7" s="64">
        <f t="shared" si="14"/>
        <v>-10.5</v>
      </c>
      <c r="BP7" s="61"/>
      <c r="BQ7" s="65">
        <f>BQ8</f>
        <v>33403</v>
      </c>
      <c r="BR7" s="65">
        <f t="shared" ref="BR7:BZ7" si="15">BR8</f>
        <v>40719</v>
      </c>
      <c r="BS7" s="65">
        <f t="shared" si="15"/>
        <v>-16809</v>
      </c>
      <c r="BT7" s="65">
        <f t="shared" si="15"/>
        <v>27392</v>
      </c>
      <c r="BU7" s="65">
        <f t="shared" si="15"/>
        <v>36045</v>
      </c>
      <c r="BV7" s="65">
        <f t="shared" si="15"/>
        <v>21116</v>
      </c>
      <c r="BW7" s="65">
        <f t="shared" si="15"/>
        <v>20714</v>
      </c>
      <c r="BX7" s="65">
        <f t="shared" si="15"/>
        <v>16622</v>
      </c>
      <c r="BY7" s="65">
        <f t="shared" si="15"/>
        <v>16948</v>
      </c>
      <c r="BZ7" s="65">
        <f t="shared" si="15"/>
        <v>5128</v>
      </c>
      <c r="CA7" s="63"/>
      <c r="CB7" s="64" t="s">
        <v>107</v>
      </c>
      <c r="CC7" s="64" t="s">
        <v>107</v>
      </c>
      <c r="CD7" s="64" t="s">
        <v>107</v>
      </c>
      <c r="CE7" s="64" t="s">
        <v>107</v>
      </c>
      <c r="CF7" s="64" t="s">
        <v>107</v>
      </c>
      <c r="CG7" s="64" t="s">
        <v>107</v>
      </c>
      <c r="CH7" s="64" t="s">
        <v>107</v>
      </c>
      <c r="CI7" s="64" t="s">
        <v>107</v>
      </c>
      <c r="CJ7" s="64" t="s">
        <v>107</v>
      </c>
      <c r="CK7" s="64" t="s">
        <v>108</v>
      </c>
      <c r="CL7" s="61"/>
      <c r="CM7" s="63">
        <f>CM8</f>
        <v>0</v>
      </c>
      <c r="CN7" s="63">
        <f>CN8</f>
        <v>30585</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68.599999999999994</v>
      </c>
      <c r="DL7" s="64">
        <f t="shared" ref="DL7:DT7" si="17">DL8</f>
        <v>82.4</v>
      </c>
      <c r="DM7" s="64">
        <f t="shared" si="17"/>
        <v>78</v>
      </c>
      <c r="DN7" s="64">
        <f t="shared" si="17"/>
        <v>80</v>
      </c>
      <c r="DO7" s="64">
        <f t="shared" si="17"/>
        <v>85.9</v>
      </c>
      <c r="DP7" s="64">
        <f t="shared" si="17"/>
        <v>169.3</v>
      </c>
      <c r="DQ7" s="64">
        <f t="shared" si="17"/>
        <v>166.6</v>
      </c>
      <c r="DR7" s="64">
        <f t="shared" si="17"/>
        <v>164.4</v>
      </c>
      <c r="DS7" s="64">
        <f t="shared" si="17"/>
        <v>161.5</v>
      </c>
      <c r="DT7" s="64">
        <f t="shared" si="17"/>
        <v>156.9</v>
      </c>
      <c r="DU7" s="61"/>
    </row>
    <row r="8" spans="1:125" s="66" customFormat="1">
      <c r="A8" s="49"/>
      <c r="B8" s="67">
        <v>2019</v>
      </c>
      <c r="C8" s="67">
        <v>271004</v>
      </c>
      <c r="D8" s="67">
        <v>47</v>
      </c>
      <c r="E8" s="67">
        <v>14</v>
      </c>
      <c r="F8" s="67">
        <v>0</v>
      </c>
      <c r="G8" s="67">
        <v>28</v>
      </c>
      <c r="H8" s="67" t="s">
        <v>109</v>
      </c>
      <c r="I8" s="67" t="s">
        <v>110</v>
      </c>
      <c r="J8" s="67" t="s">
        <v>111</v>
      </c>
      <c r="K8" s="67" t="s">
        <v>112</v>
      </c>
      <c r="L8" s="67" t="s">
        <v>113</v>
      </c>
      <c r="M8" s="67" t="s">
        <v>114</v>
      </c>
      <c r="N8" s="67" t="s">
        <v>115</v>
      </c>
      <c r="O8" s="68" t="s">
        <v>116</v>
      </c>
      <c r="P8" s="69" t="s">
        <v>117</v>
      </c>
      <c r="Q8" s="69" t="s">
        <v>118</v>
      </c>
      <c r="R8" s="70">
        <v>18</v>
      </c>
      <c r="S8" s="69" t="s">
        <v>119</v>
      </c>
      <c r="T8" s="69" t="s">
        <v>120</v>
      </c>
      <c r="U8" s="70">
        <v>11100</v>
      </c>
      <c r="V8" s="70">
        <v>255</v>
      </c>
      <c r="W8" s="70">
        <v>400</v>
      </c>
      <c r="X8" s="69" t="s">
        <v>121</v>
      </c>
      <c r="Y8" s="71">
        <v>257</v>
      </c>
      <c r="Z8" s="71">
        <v>223</v>
      </c>
      <c r="AA8" s="71">
        <v>78.599999999999994</v>
      </c>
      <c r="AB8" s="71">
        <v>169.9</v>
      </c>
      <c r="AC8" s="71">
        <v>209.9</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61</v>
      </c>
      <c r="BG8" s="71">
        <v>55</v>
      </c>
      <c r="BH8" s="71">
        <v>-27.3</v>
      </c>
      <c r="BI8" s="71">
        <v>41.1</v>
      </c>
      <c r="BJ8" s="71">
        <v>52.4</v>
      </c>
      <c r="BK8" s="71">
        <v>8</v>
      </c>
      <c r="BL8" s="71">
        <v>13.7</v>
      </c>
      <c r="BM8" s="71">
        <v>7.5</v>
      </c>
      <c r="BN8" s="71">
        <v>0.6</v>
      </c>
      <c r="BO8" s="71">
        <v>-10.5</v>
      </c>
      <c r="BP8" s="68">
        <v>20.8</v>
      </c>
      <c r="BQ8" s="72">
        <v>33403</v>
      </c>
      <c r="BR8" s="72">
        <v>40719</v>
      </c>
      <c r="BS8" s="72">
        <v>-16809</v>
      </c>
      <c r="BT8" s="73">
        <v>27392</v>
      </c>
      <c r="BU8" s="73">
        <v>36045</v>
      </c>
      <c r="BV8" s="72">
        <v>21116</v>
      </c>
      <c r="BW8" s="72">
        <v>20714</v>
      </c>
      <c r="BX8" s="72">
        <v>16622</v>
      </c>
      <c r="BY8" s="72">
        <v>16948</v>
      </c>
      <c r="BZ8" s="72">
        <v>5128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0</v>
      </c>
      <c r="CN8" s="70">
        <v>30585</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181.6</v>
      </c>
      <c r="DF8" s="71">
        <v>148.9</v>
      </c>
      <c r="DG8" s="71">
        <v>135.30000000000001</v>
      </c>
      <c r="DH8" s="71">
        <v>103.6</v>
      </c>
      <c r="DI8" s="71">
        <v>119.5</v>
      </c>
      <c r="DJ8" s="68">
        <v>425.4</v>
      </c>
      <c r="DK8" s="71">
        <v>68.599999999999994</v>
      </c>
      <c r="DL8" s="71">
        <v>82.4</v>
      </c>
      <c r="DM8" s="71">
        <v>78</v>
      </c>
      <c r="DN8" s="71">
        <v>80</v>
      </c>
      <c r="DO8" s="71">
        <v>85.9</v>
      </c>
      <c r="DP8" s="71">
        <v>169.3</v>
      </c>
      <c r="DQ8" s="71">
        <v>166.6</v>
      </c>
      <c r="DR8" s="71">
        <v>164.4</v>
      </c>
      <c r="DS8" s="71">
        <v>161.5</v>
      </c>
      <c r="DT8" s="71">
        <v>156.9</v>
      </c>
      <c r="DU8" s="68">
        <v>205.9</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Microsoft Office User</cp:lastModifiedBy>
  <dcterms:created xsi:type="dcterms:W3CDTF">2020-12-04T03:34:30Z</dcterms:created>
  <dcterms:modified xsi:type="dcterms:W3CDTF">2021-01-19T02:07:13Z</dcterms:modified>
  <cp:category/>
</cp:coreProperties>
</file>