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79.40.5\600400_経営企画室\03.経営係\13国からの通知等（経営比較分析表）\R03.1.12 【〆切128（木）】公営企業に係る経営比較分析表（令和元年度決算）の分析等について（依頼）\2回答\"/>
    </mc:Choice>
  </mc:AlternateContent>
  <xr:revisionPtr revIDLastSave="0" documentId="13_ncr:1_{678A73F2-0D48-4B87-A199-622C0A877D4D}" xr6:coauthVersionLast="36" xr6:coauthVersionMax="36" xr10:uidLastSave="{00000000-0000-0000-0000-000000000000}"/>
  <workbookProtection workbookAlgorithmName="SHA-512" workbookHashValue="2Ctrl1z5G0LswfjcjHSZFQofWFTQpRwTNPLmZcw2N0bEY2m6hviOyORUE/Tzz+dtftUb+p/4zGN2MsD7dixwlA==" workbookSaltValue="m82KITO8j8GdzqG5FJZYO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L10" i="4"/>
  <c r="I10" i="4"/>
  <c r="BB8" i="4"/>
  <c r="AT8" i="4"/>
  <c r="AL8" i="4"/>
  <c r="AD8" i="4"/>
  <c r="W8" i="4"/>
  <c r="P8" i="4"/>
  <c r="I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<sst xmlns="http://schemas.openxmlformats.org/spreadsheetml/2006/main" count="228" uniqueCount="115">
  <si>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</si>
  <si>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</si>
  <si>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</si>
  <si>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</si>
  <si>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</si>
  <si>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</si>
  <si>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</si>
  <si>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</si>
  <si>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</si>
  <si>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</si>
  <si>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</si>
  <si>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</si>
  <si>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</si>
  <si>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</si>
  <si>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</si>
  <si>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</si>
  <si>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</si>
  <si>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</si>
  <si>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</si>
  <si>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</si>
  <si>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</si>
  <si>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</si>
  <si>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</si>
  <si>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</si>
  <si>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</si>
  <si>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</si>
  <si>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</si>
  <si>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</si>
  <si>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</si>
  <si>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</si>
  <si>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</si>
  <si>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</si>
  <si>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</si>
  <si>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</si>
  <si>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</si>
  <si>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</si>
  <si>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</si>
  <si>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</si>
  <si>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</si>
  <si>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</si>
  <si>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</si>
  <si>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</si>
  <si>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</si>
  <si>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</si>
  <si>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</si>
  <si>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</si>
  <si>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</si>
  <si>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</si>
  <si>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</si>
  <si>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</si>
  <si>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</si>
  <si>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</si>
  <si>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</si>
  <si>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</si>
  <si>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</si>
  <si>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</si>
  <si>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</si>
  <si>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</si>
  <si>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</si>
  <si>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</si>
  <si>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</si>
  <si>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</si>
  <si>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</si>
  <si>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</si>
  <si>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</si>
  <si>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</si>
  <si>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</si>
  <si>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</si>
  <si>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</si>
  <si>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</si>
  <si>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</si>
  <si>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</si>
  <si>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</si>
  <si>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</si>
  <si>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</si>
  <si>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</si>
  <si>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</si>
  <si>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</si>
  <si>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</si>
  <si>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</si>
  <si>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</si>
  <si>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</si>
  <si>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</si>
  <si>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</si>
  <si>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</si>
  <si>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</si>
  <si>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</si>
  <si>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</si>
  <si>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</si>
  <si>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</si>
  <si>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</si>
  <si>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</si>
  <si>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</si>
  <si>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</si>
  <si>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</si>
  <si>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</si>
  <si>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</si>
  <si>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</si>
  <si>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</si>
  <si>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</si>
  <si>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</si>
  <si>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</si>
  <si>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</si>
  <si>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</si>
  <si>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</si>
  <si>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</si>
  <si>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</si>
  <si>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</si>
  <si>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</si>
  <si>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</si>
  <si>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</si>
  <si>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</si>
  <si>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①有形固定資産減価償却率は、一般的に値が高い方が施設の老朽化が進んでいると言える。本市の値は類似団体平均を下回り、低い水準となっているが、ここ数年、緩やかな上昇傾向にある。
②管路経年化率は、一般的に値が高い方が管路の老朽化が進んでいると言える。本市の値は類似団体平均と同程度であるが、泉北ニュータウンの建設時期である昭和45年から昭和52年に布設された管路が多いため、年間更新延長より経年化延長が上回り、今後さらに増加する見通しである。
③管路更新率は、一般的に値が高い方が施設の老朽化対策としての管路の更新を進めていると言える。本市の値は類似団体平均と同水準であり、計画的な更新が行えていると言える。今後とも、年平均で配水支管を約１％、幹線管を約２％更新することで施設の健全度を保ちつつ施設を維持管理していく予定である。</t>
    <phoneticPr fontId="4"/>
  </si>
  <si>
    <t>　経営の健全性・効率性に関して、本市の事業経営の状況は、他市と比較して概ね良好と言える。しかし、今後とも水需要の減少による給水収益の減少が見込まれることから、更なる経営改善に取り組んでいくことが必要である。
　施設の老朽化は全国的な課題である。本市の施設は、高度経済成長期に整備したものが多く、今後、法定耐用年数を超えた施設の増加が見込まれ、更新に膨大な費用が必要となる。その一方、水需要の減少により料金収入が減少する。また、給水人口の減少を考慮したダウンサイジングによる投資規模の適性化に取り組む必要がある。
　今後の投資水準や資金調達のあり方を踏まえ、50年、100年先を見据えたアセットマネジメント計画の作成に取り組んでいる。</t>
    <phoneticPr fontId="4"/>
  </si>
  <si>
    <t>①経常収支比率は、類似団体平均値を下回っているが100%を上回っており、健全な経営状態にある。
③流動比率は、100%を大きく上回り、1年以内（短期）の支払に対して十分な現金等を有している。
④企業債残高対給水収益比率については、明確な数値基準がない指標である。平成23年度からの企業債残高の増加及び長期的な水需要の減少傾向により、本指標は緩やかに増加している。なお、本市の値は類似団体平均値を上回っており、今後は事業の投資規模や企業債借入率の適正な管理が必要となる。
⑤料金回収率は、100%を上回り、水道水の安定供給に必要な経費を給水収益（料金）で賄えている。
⑥給水原価は、一般的に値が低い方が効率的と言える。本市の値は類似団体平均を大きく下回ることから、効率的な事業経営が行えていると言える。
⑦施設利用率は、一般的に値が高い方が効率的と言える。本市の値は類似団体平均を上回り、効率的な事業運営が行えていると言える。しかし、今後も給水量の減少が続くことから、広域連携や、施設更新に合わせたダウンサイジングを行うことで現状を維持していく。
⑧有収率は、値が高い方が効率的と言える。近年、類似団体平均値が一定で推移しているなか、本市の値は昨年度と比較して増加した。本市は水道水のすべてを受水しているため、漏水対策などを強化し、費用（受水費）削減を図る必要があり、局内全体で有収水量向上に向けて取り組んでいる。</t>
    <rPh sb="504" eb="506">
      <t>イッテイ</t>
    </rPh>
    <rPh sb="507" eb="509">
      <t>スイイ</t>
    </rPh>
    <rPh sb="521" eb="524">
      <t>サクネンド</t>
    </rPh>
    <rPh sb="525" eb="527">
      <t>ヒカク</t>
    </rPh>
    <rPh sb="529" eb="53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</si>
</sst>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1.17</c:v>
                </c:pt>
                <c:pt idx="1">
                  <c:v>1.42</c:v>
                </c:pt>
                <c:pt idx="2">
                  <c:v>1.01</c:v>
                </c:pt>
                <c:pt idx="3">
                  <c:v>1.23</c:v>
                </c:pt>
                <c:pt idx="4">
                  <c:v>1.1000000000000001</c:v>
                </c:pt>
              </c:numCache>
            </c:numRef>
          </c:val>
          <c:extLst>
            <c:ext xmlns:c16="http://schemas.microsoft.com/office/drawing/2014/chart" uri="{C3380CC4-5D6E-409C-BE32-E72D297353CC}">
              <c16:uniqueId val="{00000000-2A5D-443C-8859-432B867ABC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2A5D-443C-8859-432B867ABC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63.42</c:v>
                </c:pt>
                <c:pt idx="1">
                  <c:v>64.86</c:v>
                </c:pt>
                <c:pt idx="2">
                  <c:v>64.83</c:v>
                </c:pt>
                <c:pt idx="3">
                  <c:v>65.25</c:v>
                </c:pt>
                <c:pt idx="4">
                  <c:v>63.68</c:v>
                </c:pt>
              </c:numCache>
            </c:numRef>
          </c:val>
          <c:extLst>
            <c:ext xmlns:c16="http://schemas.microsoft.com/office/drawing/2014/chart" uri="{C3380CC4-5D6E-409C-BE32-E72D297353CC}">
              <c16:uniqueId val="{00000000-E99A-4A25-B401-1A573F2A0B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E99A-4A25-B401-1A573F2A0B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92.07</c:v>
                </c:pt>
                <c:pt idx="1">
                  <c:v>92.37</c:v>
                </c:pt>
                <c:pt idx="2">
                  <c:v>91.59</c:v>
                </c:pt>
                <c:pt idx="3">
                  <c:v>90.68</c:v>
                </c:pt>
                <c:pt idx="4">
                  <c:v>91.3</c:v>
                </c:pt>
              </c:numCache>
            </c:numRef>
          </c:val>
          <c:extLst>
            <c:ext xmlns:c16="http://schemas.microsoft.com/office/drawing/2014/chart" uri="{C3380CC4-5D6E-409C-BE32-E72D297353CC}">
              <c16:uniqueId val="{00000000-6446-4F6F-BEC5-58609184B6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6446-4F6F-BEC5-58609184B6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109.12</c:v>
                </c:pt>
                <c:pt idx="1">
                  <c:v>111.49</c:v>
                </c:pt>
                <c:pt idx="2">
                  <c:v>109.34</c:v>
                </c:pt>
                <c:pt idx="3">
                  <c:v>110.28</c:v>
                </c:pt>
                <c:pt idx="4">
                  <c:v>109.04</c:v>
                </c:pt>
              </c:numCache>
            </c:numRef>
          </c:val>
          <c:extLst>
            <c:ext xmlns:c16="http://schemas.microsoft.com/office/drawing/2014/chart" uri="{C3380CC4-5D6E-409C-BE32-E72D297353CC}">
              <c16:uniqueId val="{00000000-8092-4821-8CC8-6C716C73F9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8092-4821-8CC8-6C716C73F9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39.119999999999997</c:v>
                </c:pt>
                <c:pt idx="1">
                  <c:v>39.68</c:v>
                </c:pt>
                <c:pt idx="2">
                  <c:v>39.72</c:v>
                </c:pt>
                <c:pt idx="3">
                  <c:v>40.54</c:v>
                </c:pt>
                <c:pt idx="4">
                  <c:v>40.68</c:v>
                </c:pt>
              </c:numCache>
            </c:numRef>
          </c:val>
          <c:extLst>
            <c:ext xmlns:c16="http://schemas.microsoft.com/office/drawing/2014/chart" uri="{C3380CC4-5D6E-409C-BE32-E72D297353CC}">
              <c16:uniqueId val="{00000000-9C52-4F01-8C65-22D23FFE84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9C52-4F01-8C65-22D23FFE84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15.7</c:v>
                </c:pt>
                <c:pt idx="1">
                  <c:v>16.53</c:v>
                </c:pt>
                <c:pt idx="2">
                  <c:v>18.38</c:v>
                </c:pt>
                <c:pt idx="3">
                  <c:v>18.510000000000002</c:v>
                </c:pt>
                <c:pt idx="4">
                  <c:v>18.96</c:v>
                </c:pt>
              </c:numCache>
            </c:numRef>
          </c:val>
          <c:extLst>
            <c:ext xmlns:c16="http://schemas.microsoft.com/office/drawing/2014/chart" uri="{C3380CC4-5D6E-409C-BE32-E72D297353CC}">
              <c16:uniqueId val="{00000000-9A62-4F3F-8212-92CA011C87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9A62-4F3F-8212-92CA011C87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8C-4876-A7A2-E57F142CE4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8C-4876-A7A2-E57F142CE4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223.26</c:v>
                </c:pt>
                <c:pt idx="1">
                  <c:v>256</c:v>
                </c:pt>
                <c:pt idx="2">
                  <c:v>230.34</c:v>
                </c:pt>
                <c:pt idx="3">
                  <c:v>250.98</c:v>
                </c:pt>
                <c:pt idx="4">
                  <c:v>225.95</c:v>
                </c:pt>
              </c:numCache>
            </c:numRef>
          </c:val>
          <c:extLst>
            <c:ext xmlns:c16="http://schemas.microsoft.com/office/drawing/2014/chart" uri="{C3380CC4-5D6E-409C-BE32-E72D297353CC}">
              <c16:uniqueId val="{00000000-C27C-4AFA-BEE2-0F47A66340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C27C-4AFA-BEE2-0F47A66340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192.39</c:v>
                </c:pt>
                <c:pt idx="1">
                  <c:v>201.94</c:v>
                </c:pt>
                <c:pt idx="2">
                  <c:v>210.84</c:v>
                </c:pt>
                <c:pt idx="3">
                  <c:v>226.91</c:v>
                </c:pt>
                <c:pt idx="4">
                  <c:v>235.54</c:v>
                </c:pt>
              </c:numCache>
            </c:numRef>
          </c:val>
          <c:extLst>
            <c:ext xmlns:c16="http://schemas.microsoft.com/office/drawing/2014/chart" uri="{C3380CC4-5D6E-409C-BE32-E72D297353CC}">
              <c16:uniqueId val="{00000000-5259-4949-AF34-9FA782ECFF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5259-4949-AF34-9FA782ECFF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105.13</c:v>
                </c:pt>
                <c:pt idx="1">
                  <c:v>107.37</c:v>
                </c:pt>
                <c:pt idx="2">
                  <c:v>105.23</c:v>
                </c:pt>
                <c:pt idx="3">
                  <c:v>105.6</c:v>
                </c:pt>
                <c:pt idx="4">
                  <c:v>104.21</c:v>
                </c:pt>
              </c:numCache>
            </c:numRef>
          </c:val>
          <c:extLst>
            <c:ext xmlns:c16="http://schemas.microsoft.com/office/drawing/2014/chart" uri="{C3380CC4-5D6E-409C-BE32-E72D297353CC}">
              <c16:uniqueId val="{00000000-4916-4256-9F5C-0F7C328B1E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4916-4256-9F5C-0F7C328B1E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156.19999999999999</c:v>
                </c:pt>
                <c:pt idx="1">
                  <c:v>153.79</c:v>
                </c:pt>
                <c:pt idx="2">
                  <c:v>156.74</c:v>
                </c:pt>
                <c:pt idx="3">
                  <c:v>156.19999999999999</c:v>
                </c:pt>
                <c:pt idx="4">
                  <c:v>156.69</c:v>
                </c:pt>
              </c:numCache>
            </c:numRef>
          </c:val>
          <c:extLst>
            <c:ext xmlns:c16="http://schemas.microsoft.com/office/drawing/2014/chart" uri="{C3380CC4-5D6E-409C-BE32-E72D297353CC}">
              <c16:uniqueId val="{00000000-B96F-4C43-972A-3C4D47D1E2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B96F-4C43-972A-3C4D47D1E2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堺市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834787</v>
      </c>
      <c r="AM8" s="71"/>
      <c r="AN8" s="71"/>
      <c r="AO8" s="71"/>
      <c r="AP8" s="71"/>
      <c r="AQ8" s="71"/>
      <c r="AR8" s="71"/>
      <c r="AS8" s="71"/>
      <c r="AT8" s="67">
        <f>データ!$S$6</f>
        <v>149.82</v>
      </c>
      <c r="AU8" s="68"/>
      <c r="AV8" s="68"/>
      <c r="AW8" s="68"/>
      <c r="AX8" s="68"/>
      <c r="AY8" s="68"/>
      <c r="AZ8" s="68"/>
      <c r="BA8" s="68"/>
      <c r="BB8" s="70">
        <f>データ!$T$6</f>
        <v>5571.93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68.52</v>
      </c>
      <c r="J10" s="68"/>
      <c r="K10" s="68"/>
      <c r="L10" s="68"/>
      <c r="M10" s="68"/>
      <c r="N10" s="68"/>
      <c r="O10" s="69"/>
      <c r="P10" s="70">
        <f>データ!$P$6</f>
        <v>100</v>
      </c>
      <c r="Q10" s="70"/>
      <c r="R10" s="70"/>
      <c r="S10" s="70"/>
      <c r="T10" s="70"/>
      <c r="U10" s="70"/>
      <c r="V10" s="70"/>
      <c r="W10" s="71">
        <f>データ!$Q$6</f>
        <v>2464</v>
      </c>
      <c r="X10" s="71"/>
      <c r="Y10" s="71"/>
      <c r="Z10" s="71"/>
      <c r="AA10" s="71"/>
      <c r="AB10" s="71"/>
      <c r="AC10" s="71"/>
      <c r="AD10" s="2"/>
      <c r="AE10" s="2"/>
      <c r="AF10" s="2"/>
      <c r="AG10" s="2"/>
      <c r="AH10" s="4"/>
      <c r="AI10" s="4"/>
      <c r="AJ10" s="4"/>
      <c r="AK10" s="4"/>
      <c r="AL10" s="71">
        <f>データ!$U$6</f>
        <v>835109</v>
      </c>
      <c r="AM10" s="71"/>
      <c r="AN10" s="71"/>
      <c r="AO10" s="71"/>
      <c r="AP10" s="71"/>
      <c r="AQ10" s="71"/>
      <c r="AR10" s="71"/>
      <c r="AS10" s="71"/>
      <c r="AT10" s="67">
        <f>データ!$V$6</f>
        <v>149.81</v>
      </c>
      <c r="AU10" s="68"/>
      <c r="AV10" s="68"/>
      <c r="AW10" s="68"/>
      <c r="AX10" s="68"/>
      <c r="AY10" s="68"/>
      <c r="AZ10" s="68"/>
      <c r="BA10" s="68"/>
      <c r="BB10" s="70">
        <f>データ!$W$6</f>
        <v>5574.45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tioFUd1/BKuZyJDFtDCYuhPwz+5mOUlk7q3M3Nj1WY+iuoHCWw+i2N4h2Ekha9ICoMuN475JbzYXrfO6y/icA==" saltValue="Sl+QMna5w/dtbShOAMiD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271403</v>
      </c>
      <c r="D6" s="34">
        <f t="shared" si="3"/>
        <v>46</v>
      </c>
      <c r="E6" s="34">
        <f t="shared" si="3"/>
        <v>1</v>
      </c>
      <c r="F6" s="34">
        <f t="shared" si="3"/>
        <v>0</v>
      </c>
      <c r="G6" s="34">
        <f t="shared" si="3"/>
        <v>1</v>
      </c>
      <c r="H6" s="34" t="str">
        <f t="shared" si="3"/>
        <v>大阪府　堺市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68.52</v>
      </c>
      <c r="P6" s="35">
        <f t="shared" si="3"/>
        <v>100</v>
      </c>
      <c r="Q6" s="35">
        <f t="shared" si="3"/>
        <v>2464</v>
      </c>
      <c r="R6" s="35">
        <f t="shared" si="3"/>
        <v>834787</v>
      </c>
      <c r="S6" s="35">
        <f t="shared" si="3"/>
        <v>149.82</v>
      </c>
      <c r="T6" s="35">
        <f t="shared" si="3"/>
        <v>5571.93</v>
      </c>
      <c r="U6" s="35">
        <f t="shared" si="3"/>
        <v>835109</v>
      </c>
      <c r="V6" s="35">
        <f t="shared" si="3"/>
        <v>149.81</v>
      </c>
      <c r="W6" s="35">
        <f t="shared" si="3"/>
        <v>5574.45</v>
      </c>
      <c r="X6" s="36">
        <f>IF(X7="",NA(),X7)</f>
        <v>109.12</v>
      </c>
      <c r="Y6" s="36">
        <f t="shared" ref="Y6:AG6" si="4">IF(Y7="",NA(),Y7)</f>
        <v>111.49</v>
      </c>
      <c r="Z6" s="36">
        <f t="shared" si="4"/>
        <v>109.34</v>
      </c>
      <c r="AA6" s="36">
        <f t="shared" si="4"/>
        <v>110.28</v>
      </c>
      <c r="AB6" s="36">
        <f t="shared" si="4"/>
        <v>109.04</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223.26</v>
      </c>
      <c r="AU6" s="36">
        <f t="shared" ref="AU6:BC6" si="6">IF(AU7="",NA(),AU7)</f>
        <v>256</v>
      </c>
      <c r="AV6" s="36">
        <f t="shared" si="6"/>
        <v>230.34</v>
      </c>
      <c r="AW6" s="36">
        <f t="shared" si="6"/>
        <v>250.98</v>
      </c>
      <c r="AX6" s="36">
        <f t="shared" si="6"/>
        <v>225.95</v>
      </c>
      <c r="AY6" s="36">
        <f t="shared" si="6"/>
        <v>168.99</v>
      </c>
      <c r="AZ6" s="36">
        <f t="shared" si="6"/>
        <v>159.12</v>
      </c>
      <c r="BA6" s="36">
        <f t="shared" si="6"/>
        <v>169.68</v>
      </c>
      <c r="BB6" s="36">
        <f t="shared" si="6"/>
        <v>166.51</v>
      </c>
      <c r="BC6" s="36">
        <f t="shared" si="6"/>
        <v>172.47</v>
      </c>
      <c r="BD6" s="35" t="str">
        <f>IF(BD7="","",IF(BD7="-","【-】","【"&amp;SUBSTITUTE(TEXT(BD7,"#,##0.00"),"-","△")&amp;"】"))</f>
        <v>【264.97】</v>
      </c>
      <c r="BE6" s="36">
        <f>IF(BE7="",NA(),BE7)</f>
        <v>192.39</v>
      </c>
      <c r="BF6" s="36">
        <f t="shared" ref="BF6:BN6" si="7">IF(BF7="",NA(),BF7)</f>
        <v>201.94</v>
      </c>
      <c r="BG6" s="36">
        <f t="shared" si="7"/>
        <v>210.84</v>
      </c>
      <c r="BH6" s="36">
        <f t="shared" si="7"/>
        <v>226.91</v>
      </c>
      <c r="BI6" s="36">
        <f t="shared" si="7"/>
        <v>235.54</v>
      </c>
      <c r="BJ6" s="36">
        <f t="shared" si="7"/>
        <v>212.16</v>
      </c>
      <c r="BK6" s="36">
        <f t="shared" si="7"/>
        <v>206.16</v>
      </c>
      <c r="BL6" s="36">
        <f t="shared" si="7"/>
        <v>203.63</v>
      </c>
      <c r="BM6" s="36">
        <f t="shared" si="7"/>
        <v>198.51</v>
      </c>
      <c r="BN6" s="36">
        <f t="shared" si="7"/>
        <v>193.57</v>
      </c>
      <c r="BO6" s="35" t="str">
        <f>IF(BO7="","",IF(BO7="-","【-】","【"&amp;SUBSTITUTE(TEXT(BO7,"#,##0.00"),"-","△")&amp;"】"))</f>
        <v>【266.61】</v>
      </c>
      <c r="BP6" s="36">
        <f>IF(BP7="",NA(),BP7)</f>
        <v>105.13</v>
      </c>
      <c r="BQ6" s="36">
        <f t="shared" ref="BQ6:BY6" si="8">IF(BQ7="",NA(),BQ7)</f>
        <v>107.37</v>
      </c>
      <c r="BR6" s="36">
        <f t="shared" si="8"/>
        <v>105.23</v>
      </c>
      <c r="BS6" s="36">
        <f t="shared" si="8"/>
        <v>105.6</v>
      </c>
      <c r="BT6" s="36">
        <f t="shared" si="8"/>
        <v>104.21</v>
      </c>
      <c r="BU6" s="36">
        <f t="shared" si="8"/>
        <v>104.16</v>
      </c>
      <c r="BV6" s="36">
        <f t="shared" si="8"/>
        <v>104.03</v>
      </c>
      <c r="BW6" s="36">
        <f t="shared" si="8"/>
        <v>103.04</v>
      </c>
      <c r="BX6" s="36">
        <f t="shared" si="8"/>
        <v>103.28</v>
      </c>
      <c r="BY6" s="36">
        <f t="shared" si="8"/>
        <v>102.26</v>
      </c>
      <c r="BZ6" s="35" t="str">
        <f>IF(BZ7="","",IF(BZ7="-","【-】","【"&amp;SUBSTITUTE(TEXT(BZ7,"#,##0.00"),"-","△")&amp;"】"))</f>
        <v>【103.24】</v>
      </c>
      <c r="CA6" s="36">
        <f>IF(CA7="",NA(),CA7)</f>
        <v>156.19999999999999</v>
      </c>
      <c r="CB6" s="36">
        <f t="shared" ref="CB6:CJ6" si="9">IF(CB7="",NA(),CB7)</f>
        <v>153.79</v>
      </c>
      <c r="CC6" s="36">
        <f t="shared" si="9"/>
        <v>156.74</v>
      </c>
      <c r="CD6" s="36">
        <f t="shared" si="9"/>
        <v>156.19999999999999</v>
      </c>
      <c r="CE6" s="36">
        <f t="shared" si="9"/>
        <v>156.69</v>
      </c>
      <c r="CF6" s="36">
        <f t="shared" si="9"/>
        <v>171.29</v>
      </c>
      <c r="CG6" s="36">
        <f t="shared" si="9"/>
        <v>171.54</v>
      </c>
      <c r="CH6" s="36">
        <f t="shared" si="9"/>
        <v>173</v>
      </c>
      <c r="CI6" s="36">
        <f t="shared" si="9"/>
        <v>173.11</v>
      </c>
      <c r="CJ6" s="36">
        <f t="shared" si="9"/>
        <v>174.34</v>
      </c>
      <c r="CK6" s="35" t="str">
        <f>IF(CK7="","",IF(CK7="-","【-】","【"&amp;SUBSTITUTE(TEXT(CK7,"#,##0.00"),"-","△")&amp;"】"))</f>
        <v>【168.38】</v>
      </c>
      <c r="CL6" s="36">
        <f>IF(CL7="",NA(),CL7)</f>
        <v>63.42</v>
      </c>
      <c r="CM6" s="36">
        <f t="shared" ref="CM6:CU6" si="10">IF(CM7="",NA(),CM7)</f>
        <v>64.86</v>
      </c>
      <c r="CN6" s="36">
        <f t="shared" si="10"/>
        <v>64.83</v>
      </c>
      <c r="CO6" s="36">
        <f t="shared" si="10"/>
        <v>65.25</v>
      </c>
      <c r="CP6" s="36">
        <f t="shared" si="10"/>
        <v>63.68</v>
      </c>
      <c r="CQ6" s="36">
        <f t="shared" si="10"/>
        <v>58.67</v>
      </c>
      <c r="CR6" s="36">
        <f t="shared" si="10"/>
        <v>59</v>
      </c>
      <c r="CS6" s="36">
        <f t="shared" si="10"/>
        <v>59.36</v>
      </c>
      <c r="CT6" s="36">
        <f t="shared" si="10"/>
        <v>59.32</v>
      </c>
      <c r="CU6" s="36">
        <f t="shared" si="10"/>
        <v>59.12</v>
      </c>
      <c r="CV6" s="35" t="str">
        <f>IF(CV7="","",IF(CV7="-","【-】","【"&amp;SUBSTITUTE(TEXT(CV7,"#,##0.00"),"-","△")&amp;"】"))</f>
        <v>【60.00】</v>
      </c>
      <c r="CW6" s="36">
        <f>IF(CW7="",NA(),CW7)</f>
        <v>92.07</v>
      </c>
      <c r="CX6" s="36">
        <f t="shared" ref="CX6:DF6" si="11">IF(CX7="",NA(),CX7)</f>
        <v>92.37</v>
      </c>
      <c r="CY6" s="36">
        <f t="shared" si="11"/>
        <v>91.59</v>
      </c>
      <c r="CZ6" s="36">
        <f t="shared" si="11"/>
        <v>90.68</v>
      </c>
      <c r="DA6" s="36">
        <f t="shared" si="11"/>
        <v>91.3</v>
      </c>
      <c r="DB6" s="36">
        <f t="shared" si="11"/>
        <v>93.36</v>
      </c>
      <c r="DC6" s="36">
        <f t="shared" si="11"/>
        <v>93.69</v>
      </c>
      <c r="DD6" s="36">
        <f t="shared" si="11"/>
        <v>93.82</v>
      </c>
      <c r="DE6" s="36">
        <f t="shared" si="11"/>
        <v>93.74</v>
      </c>
      <c r="DF6" s="36">
        <f t="shared" si="11"/>
        <v>93.64</v>
      </c>
      <c r="DG6" s="35" t="str">
        <f>IF(DG7="","",IF(DG7="-","【-】","【"&amp;SUBSTITUTE(TEXT(DG7,"#,##0.00"),"-","△")&amp;"】"))</f>
        <v>【89.80】</v>
      </c>
      <c r="DH6" s="36">
        <f>IF(DH7="",NA(),DH7)</f>
        <v>39.119999999999997</v>
      </c>
      <c r="DI6" s="36">
        <f t="shared" ref="DI6:DQ6" si="12">IF(DI7="",NA(),DI7)</f>
        <v>39.68</v>
      </c>
      <c r="DJ6" s="36">
        <f t="shared" si="12"/>
        <v>39.72</v>
      </c>
      <c r="DK6" s="36">
        <f t="shared" si="12"/>
        <v>40.54</v>
      </c>
      <c r="DL6" s="36">
        <f t="shared" si="12"/>
        <v>40.68</v>
      </c>
      <c r="DM6" s="36">
        <f t="shared" si="12"/>
        <v>47.39</v>
      </c>
      <c r="DN6" s="36">
        <f t="shared" si="12"/>
        <v>48.05</v>
      </c>
      <c r="DO6" s="36">
        <f t="shared" si="12"/>
        <v>48.64</v>
      </c>
      <c r="DP6" s="36">
        <f t="shared" si="12"/>
        <v>49.23</v>
      </c>
      <c r="DQ6" s="36">
        <f t="shared" si="12"/>
        <v>49.78</v>
      </c>
      <c r="DR6" s="35" t="str">
        <f>IF(DR7="","",IF(DR7="-","【-】","【"&amp;SUBSTITUTE(TEXT(DR7,"#,##0.00"),"-","△")&amp;"】"))</f>
        <v>【49.59】</v>
      </c>
      <c r="DS6" s="36">
        <f>IF(DS7="",NA(),DS7)</f>
        <v>15.7</v>
      </c>
      <c r="DT6" s="36">
        <f t="shared" ref="DT6:EB6" si="13">IF(DT7="",NA(),DT7)</f>
        <v>16.53</v>
      </c>
      <c r="DU6" s="36">
        <f t="shared" si="13"/>
        <v>18.38</v>
      </c>
      <c r="DV6" s="36">
        <f t="shared" si="13"/>
        <v>18.510000000000002</v>
      </c>
      <c r="DW6" s="36">
        <f t="shared" si="13"/>
        <v>18.96</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1.17</v>
      </c>
      <c r="EE6" s="36">
        <f t="shared" ref="EE6:EM6" si="14">IF(EE7="",NA(),EE7)</f>
        <v>1.42</v>
      </c>
      <c r="EF6" s="36">
        <f t="shared" si="14"/>
        <v>1.01</v>
      </c>
      <c r="EG6" s="36">
        <f t="shared" si="14"/>
        <v>1.23</v>
      </c>
      <c r="EH6" s="36">
        <f t="shared" si="14"/>
        <v>1.1000000000000001</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271403</v>
      </c>
      <c r="D7" s="38">
        <v>46</v>
      </c>
      <c r="E7" s="38">
        <v>1</v>
      </c>
      <c r="F7" s="38">
        <v>0</v>
      </c>
      <c r="G7" s="38">
        <v>1</v>
      </c>
      <c r="H7" s="38" t="s">
        <v>93</v>
      </c>
      <c r="I7" s="38" t="s">
        <v>94</v>
      </c>
      <c r="J7" s="38" t="s">
        <v>95</v>
      </c>
      <c r="K7" s="38" t="s">
        <v>96</v>
      </c>
      <c r="L7" s="38" t="s">
        <v>97</v>
      </c>
      <c r="M7" s="38" t="s">
        <v>98</v>
      </c>
      <c r="N7" s="39" t="s">
        <v>99</v>
      </c>
      <c r="O7" s="39">
        <v>68.52</v>
      </c>
      <c r="P7" s="39">
        <v>100</v>
      </c>
      <c r="Q7" s="39">
        <v>2464</v>
      </c>
      <c r="R7" s="39">
        <v>834787</v>
      </c>
      <c r="S7" s="39">
        <v>149.82</v>
      </c>
      <c r="T7" s="39">
        <v>5571.93</v>
      </c>
      <c r="U7" s="39">
        <v>835109</v>
      </c>
      <c r="V7" s="39">
        <v>149.81</v>
      </c>
      <c r="W7" s="39">
        <v>5574.45</v>
      </c>
      <c r="X7" s="39">
        <v>109.12</v>
      </c>
      <c r="Y7" s="39">
        <v>111.49</v>
      </c>
      <c r="Z7" s="39">
        <v>109.34</v>
      </c>
      <c r="AA7" s="39">
        <v>110.28</v>
      </c>
      <c r="AB7" s="39">
        <v>109.04</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223.26</v>
      </c>
      <c r="AU7" s="39">
        <v>256</v>
      </c>
      <c r="AV7" s="39">
        <v>230.34</v>
      </c>
      <c r="AW7" s="39">
        <v>250.98</v>
      </c>
      <c r="AX7" s="39">
        <v>225.95</v>
      </c>
      <c r="AY7" s="39">
        <v>168.99</v>
      </c>
      <c r="AZ7" s="39">
        <v>159.12</v>
      </c>
      <c r="BA7" s="39">
        <v>169.68</v>
      </c>
      <c r="BB7" s="39">
        <v>166.51</v>
      </c>
      <c r="BC7" s="39">
        <v>172.47</v>
      </c>
      <c r="BD7" s="39">
        <v>264.97000000000003</v>
      </c>
      <c r="BE7" s="39">
        <v>192.39</v>
      </c>
      <c r="BF7" s="39">
        <v>201.94</v>
      </c>
      <c r="BG7" s="39">
        <v>210.84</v>
      </c>
      <c r="BH7" s="39">
        <v>226.91</v>
      </c>
      <c r="BI7" s="39">
        <v>235.54</v>
      </c>
      <c r="BJ7" s="39">
        <v>212.16</v>
      </c>
      <c r="BK7" s="39">
        <v>206.16</v>
      </c>
      <c r="BL7" s="39">
        <v>203.63</v>
      </c>
      <c r="BM7" s="39">
        <v>198.51</v>
      </c>
      <c r="BN7" s="39">
        <v>193.57</v>
      </c>
      <c r="BO7" s="39">
        <v>266.61</v>
      </c>
      <c r="BP7" s="39">
        <v>105.13</v>
      </c>
      <c r="BQ7" s="39">
        <v>107.37</v>
      </c>
      <c r="BR7" s="39">
        <v>105.23</v>
      </c>
      <c r="BS7" s="39">
        <v>105.6</v>
      </c>
      <c r="BT7" s="39">
        <v>104.21</v>
      </c>
      <c r="BU7" s="39">
        <v>104.16</v>
      </c>
      <c r="BV7" s="39">
        <v>104.03</v>
      </c>
      <c r="BW7" s="39">
        <v>103.04</v>
      </c>
      <c r="BX7" s="39">
        <v>103.28</v>
      </c>
      <c r="BY7" s="39">
        <v>102.26</v>
      </c>
      <c r="BZ7" s="39">
        <v>103.24</v>
      </c>
      <c r="CA7" s="39">
        <v>156.19999999999999</v>
      </c>
      <c r="CB7" s="39">
        <v>153.79</v>
      </c>
      <c r="CC7" s="39">
        <v>156.74</v>
      </c>
      <c r="CD7" s="39">
        <v>156.19999999999999</v>
      </c>
      <c r="CE7" s="39">
        <v>156.69</v>
      </c>
      <c r="CF7" s="39">
        <v>171.29</v>
      </c>
      <c r="CG7" s="39">
        <v>171.54</v>
      </c>
      <c r="CH7" s="39">
        <v>173</v>
      </c>
      <c r="CI7" s="39">
        <v>173.11</v>
      </c>
      <c r="CJ7" s="39">
        <v>174.34</v>
      </c>
      <c r="CK7" s="39">
        <v>168.38</v>
      </c>
      <c r="CL7" s="39">
        <v>63.42</v>
      </c>
      <c r="CM7" s="39">
        <v>64.86</v>
      </c>
      <c r="CN7" s="39">
        <v>64.83</v>
      </c>
      <c r="CO7" s="39">
        <v>65.25</v>
      </c>
      <c r="CP7" s="39">
        <v>63.68</v>
      </c>
      <c r="CQ7" s="39">
        <v>58.67</v>
      </c>
      <c r="CR7" s="39">
        <v>59</v>
      </c>
      <c r="CS7" s="39">
        <v>59.36</v>
      </c>
      <c r="CT7" s="39">
        <v>59.32</v>
      </c>
      <c r="CU7" s="39">
        <v>59.12</v>
      </c>
      <c r="CV7" s="39">
        <v>60</v>
      </c>
      <c r="CW7" s="39">
        <v>92.07</v>
      </c>
      <c r="CX7" s="39">
        <v>92.37</v>
      </c>
      <c r="CY7" s="39">
        <v>91.59</v>
      </c>
      <c r="CZ7" s="39">
        <v>90.68</v>
      </c>
      <c r="DA7" s="39">
        <v>91.3</v>
      </c>
      <c r="DB7" s="39">
        <v>93.36</v>
      </c>
      <c r="DC7" s="39">
        <v>93.69</v>
      </c>
      <c r="DD7" s="39">
        <v>93.82</v>
      </c>
      <c r="DE7" s="39">
        <v>93.74</v>
      </c>
      <c r="DF7" s="39">
        <v>93.64</v>
      </c>
      <c r="DG7" s="39">
        <v>89.8</v>
      </c>
      <c r="DH7" s="39">
        <v>39.119999999999997</v>
      </c>
      <c r="DI7" s="39">
        <v>39.68</v>
      </c>
      <c r="DJ7" s="39">
        <v>39.72</v>
      </c>
      <c r="DK7" s="39">
        <v>40.54</v>
      </c>
      <c r="DL7" s="39">
        <v>40.68</v>
      </c>
      <c r="DM7" s="39">
        <v>47.39</v>
      </c>
      <c r="DN7" s="39">
        <v>48.05</v>
      </c>
      <c r="DO7" s="39">
        <v>48.64</v>
      </c>
      <c r="DP7" s="39">
        <v>49.23</v>
      </c>
      <c r="DQ7" s="39">
        <v>49.78</v>
      </c>
      <c r="DR7" s="39">
        <v>49.59</v>
      </c>
      <c r="DS7" s="39">
        <v>15.7</v>
      </c>
      <c r="DT7" s="39">
        <v>16.53</v>
      </c>
      <c r="DU7" s="39">
        <v>18.38</v>
      </c>
      <c r="DV7" s="39">
        <v>18.510000000000002</v>
      </c>
      <c r="DW7" s="39">
        <v>18.96</v>
      </c>
      <c r="DX7" s="39">
        <v>16.739999999999998</v>
      </c>
      <c r="DY7" s="39">
        <v>17.97</v>
      </c>
      <c r="DZ7" s="39">
        <v>19.95</v>
      </c>
      <c r="EA7" s="39">
        <v>21.62</v>
      </c>
      <c r="EB7" s="39">
        <v>22.79</v>
      </c>
      <c r="EC7" s="39">
        <v>19.440000000000001</v>
      </c>
      <c r="ED7" s="39">
        <v>1.17</v>
      </c>
      <c r="EE7" s="39">
        <v>1.42</v>
      </c>
      <c r="EF7" s="39">
        <v>1.01</v>
      </c>
      <c r="EG7" s="39">
        <v>1.23</v>
      </c>
      <c r="EH7" s="39">
        <v>1.1000000000000001</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dcterms:created xsi:type="dcterms:W3CDTF">2020-12-04T02:11:15Z</dcterms:created>
  <dcterms:modified xsi:type="dcterms:W3CDTF">2021-01-12T06:07:18Z</dcterms:modified>
  <cp:category/>
</cp:coreProperties>
</file>