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10000svj02020\sdoc-2020$\101000_経営管理部\101300_会計課\出納・管理Ｇ\30 照会\47【1月28日〆切】公営企業に係る経営比較分析表（令和元年度決算）の分析等について\回答\"/>
    </mc:Choice>
  </mc:AlternateContent>
  <workbookProtection workbookAlgorithmName="SHA-512" workbookHashValue="D9p6EdiPOcJgnouaVS1MiZzlbspB4G0wqXMTPSAS2hfJHjq60F40OIs/lXgrSuVJOCzo1imbrr876dGCkKCWoA==" workbookSaltValue="mAoDF3zMlZq9N3dAhR3FE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<sst xmlns="http://schemas.openxmlformats.org/spreadsheetml/2006/main" count="231" uniqueCount="115">
  <si>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</si>
  <si>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</si>
  <si>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</si>
  <si>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</si>
  <si>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</si>
  <si>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</si>
  <si>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</si>
  <si>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</si>
  <si>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</si>
  <si>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</si>
  <si>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</si>
  <si>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</si>
  <si>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</si>
  <si>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</si>
  <si>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</si>
  <si>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</si>
  <si>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</si>
  <si>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</si>
  <si>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</si>
  <si>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</si>
  <si>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</si>
  <si>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</si>
  <si>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</si>
  <si>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</si>
  <si>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</si>
  <si>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</si>
  <si>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</si>
  <si>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</si>
  <si>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</si>
  <si>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</si>
  <si>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</si>
  <si>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</si>
  <si>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</si>
  <si>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</si>
  <si>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</si>
  <si>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</si>
  <si>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</si>
  <si>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</si>
  <si>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</si>
  <si>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</si>
  <si>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</si>
  <si>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</si>
  <si>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</si>
  <si>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</si>
  <si>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</si>
  <si>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</si>
  <si>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</si>
  <si>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</si>
  <si>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</si>
  <si>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</si>
  <si>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</si>
  <si>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</si>
  <si>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</si>
  <si>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</si>
  <si>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</si>
  <si>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</si>
  <si>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</si>
  <si>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</si>
  <si>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</si>
  <si>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</si>
  <si>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</si>
  <si>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</si>
  <si>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</si>
  <si>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</si>
  <si>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</si>
  <si>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</si>
  <si>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</si>
  <si>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</si>
  <si>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</si>
  <si>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</si>
  <si>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</si>
  <si>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</si>
  <si>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</si>
  <si>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</si>
  <si>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</si>
  <si>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</si>
  <si>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</si>
  <si>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</si>
  <si>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</si>
  <si>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</si>
  <si>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</si>
  <si>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</si>
  <si>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</si>
  <si>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</si>
  <si>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</si>
  <si>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</si>
  <si>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</si>
  <si>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</si>
  <si>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</si>
  <si>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</si>
  <si>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</si>
  <si>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</si>
  <si>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大阪広域水道企業団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</si>
  <si>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</si>
  <si>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</si>
  <si>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</si>
  <si>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</si>
  <si>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</si>
  <si>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</si>
  <si>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</si>
  <si>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</si>
  <si>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</si>
  <si>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</si>
  <si>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</si>
  <si>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</si>
  <si>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</si>
  <si>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</si>
  <si>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</si>
  <si>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</si>
  <si>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</si>
  <si>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</si>
  <si>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</si>
  <si>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　今後の施設利用率の低下に対しては、水需要予測の結果に基づき、施設の更新時期に合わせ、可能な限り施設のダウンサイジング（小規模化）を実施すると共に、整備効果が段階的に発揮できるよう、効率的な施設更新を行っていく。
　また、アセットマネジメントを実践し、施設更新の際には施設ごとに企業団独自の更新基準年数を設定し、施設の長寿命化を図りつつ、効率的に施設全体の安定性向上に資する施設更新・整備を実施し、改善を図る。
　これらの施設更新・整備を進めながら引き続き健全経営の維持に努める。</t>
    <phoneticPr fontId="4"/>
  </si>
  <si>
    <t>①【有形固定資産減価償却率】
　類似団体平均値を上回る数値となり、施設の老朽化が進んでいる。この要因は、管路総延長の約6割が法定耐用年数40年を超えた管であることによる。
②【管路経年化率】
③【管路更新率】
　管路経年化率は類似団体平均値より高く、管路更新率は低い状況となっている。
　管路更新に先立ちバイパス送水管の整備事業を推進し、令和元年度に完了した。令和2年度から本格的な管路更新に着手する。</t>
    <phoneticPr fontId="4"/>
  </si>
  <si>
    <r>
      <rPr>
        <sz val="10"/>
        <rFont val="ＭＳ ゴシック"/>
        <family val="3"/>
        <charset val="128"/>
      </rPr>
      <t>①【経常収支比率】
　経常収支比率は前年度に比べ低くなっているが、期間中常に類似団体平均値を上回る水準で推移しており、健全経営を維持している。
②【累積欠損金比率】
　旧大阪府水道部において、平成22年度に資産整理による特別損失を計上したため、高い割合で推移してきたが、期間中着実に減少し、平成29年度に解消した。
③【流動比率】
　期間を通じて短期的な債務に対する支払能力は維持している。
④【企業債残高対給水収益比率】
　期間中ほぼ横ばいに推移している。他の指標の状況を勘案し、企業債の規模に大きな問題はないと判断している。
⑤【料金回収率】
⑥【給水原価】
　前年度に比べて経常費用の増加、年間総有収水量の減少により給水原価が上昇している。それに伴い料金回収率は前年度に比べて低くなっているが、類似団体平均値より高い水準で推移している。
⑦【施設利用率】
　人口減少に伴い水需要が減少しているが、ほぼ横ばいで推移している。
⑧【有収率】</t>
    </r>
    <r>
      <rPr>
        <sz val="10"/>
        <color theme="1"/>
        <rFont val="ＭＳ ゴシック"/>
        <family val="3"/>
        <charset val="128"/>
      </rPr>
      <t xml:space="preserve">
　ほぼ100％で推移している。水道施設の適切な維持管理による漏水防止対策や効率的な送水運用により、高い水準を維持している。</t>
    </r>
    <rPh sb="13" eb="15">
      <t>シュウシ</t>
    </rPh>
    <rPh sb="15" eb="17">
      <t>ヒリツ</t>
    </rPh>
    <rPh sb="18" eb="21">
      <t>ゼンネンド</t>
    </rPh>
    <rPh sb="22" eb="23">
      <t>クラ</t>
    </rPh>
    <rPh sb="24" eb="25">
      <t>ヒク</t>
    </rPh>
    <rPh sb="213" eb="216">
      <t>キカンチュウ</t>
    </rPh>
    <rPh sb="218" eb="219">
      <t>ヨコ</t>
    </rPh>
    <rPh sb="222" eb="224">
      <t>スイイ</t>
    </rPh>
    <rPh sb="283" eb="286">
      <t>ゼンネンド</t>
    </rPh>
    <rPh sb="287" eb="288">
      <t>クラ</t>
    </rPh>
    <rPh sb="295" eb="297">
      <t>ゾウカ</t>
    </rPh>
    <rPh sb="298" eb="300">
      <t>ネンカン</t>
    </rPh>
    <rPh sb="300" eb="301">
      <t>ソウ</t>
    </rPh>
    <rPh sb="301" eb="303">
      <t>ユウシュウ</t>
    </rPh>
    <rPh sb="303" eb="305">
      <t>スイリョウ</t>
    </rPh>
    <rPh sb="306" eb="308">
      <t>ゲンショウ</t>
    </rPh>
    <rPh sb="316" eb="318">
      <t>ジョウショウ</t>
    </rPh>
    <rPh sb="326" eb="327">
      <t>トモナ</t>
    </rPh>
    <rPh sb="334" eb="337">
      <t>ゼンネンド</t>
    </rPh>
    <rPh sb="338" eb="339">
      <t>クラ</t>
    </rPh>
    <rPh sb="341" eb="342">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</si>
</sst>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formatCode="#,##0.00;&quot;△&quot;#,##0.00;&quot;-&quot;">
                  <c:v>0.01</c:v>
                </c:pt>
                <c:pt idx="4" formatCode="#,##0.00;&quot;△&quot;#,##0.00;&quot;-&quot;">
                  <c:v>0.04</c:v>
                </c:pt>
              </c:numCache>
            </c:numRef>
          </c:val>
          <c:extLst>
            <c:ext xmlns:c16="http://schemas.microsoft.com/office/drawing/2014/chart" uri="{C3380CC4-5D6E-409C-BE32-E72D297353CC}">
              <c16:uniqueId val="{00000000-72CA-436D-A7EB-F86569E7B54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0.24</c:v>
                </c:pt>
                <c:pt idx="2">
                  <c:v>0.27</c:v>
                </c:pt>
                <c:pt idx="3">
                  <c:v>0.24</c:v>
                </c:pt>
                <c:pt idx="4">
                  <c:v>0.2</c:v>
                </c:pt>
              </c:numCache>
            </c:numRef>
          </c:val>
          <c:smooth val="0"/>
          <c:extLst>
            <c:ext xmlns:c16="http://schemas.microsoft.com/office/drawing/2014/chart" uri="{C3380CC4-5D6E-409C-BE32-E72D297353CC}">
              <c16:uniqueId val="{00000001-72CA-436D-A7EB-F86569E7B54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60.83</c:v>
                </c:pt>
                <c:pt idx="1">
                  <c:v>60.69</c:v>
                </c:pt>
                <c:pt idx="2">
                  <c:v>60.89</c:v>
                </c:pt>
                <c:pt idx="3">
                  <c:v>60.56</c:v>
                </c:pt>
                <c:pt idx="4">
                  <c:v>60.17</c:v>
                </c:pt>
              </c:numCache>
            </c:numRef>
          </c:val>
          <c:extLst>
            <c:ext xmlns:c16="http://schemas.microsoft.com/office/drawing/2014/chart" uri="{C3380CC4-5D6E-409C-BE32-E72D297353CC}">
              <c16:uniqueId val="{00000000-88BA-4730-ABFB-619C808FFD4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61.82</c:v>
                </c:pt>
                <c:pt idx="1">
                  <c:v>61.66</c:v>
                </c:pt>
                <c:pt idx="2">
                  <c:v>62.19</c:v>
                </c:pt>
                <c:pt idx="3">
                  <c:v>61.77</c:v>
                </c:pt>
                <c:pt idx="4">
                  <c:v>61.69</c:v>
                </c:pt>
              </c:numCache>
            </c:numRef>
          </c:val>
          <c:smooth val="0"/>
          <c:extLst>
            <c:ext xmlns:c16="http://schemas.microsoft.com/office/drawing/2014/chart" uri="{C3380CC4-5D6E-409C-BE32-E72D297353CC}">
              <c16:uniqueId val="{00000001-88BA-4730-ABFB-619C808FFD4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99.98</c:v>
                </c:pt>
                <c:pt idx="1">
                  <c:v>99.95</c:v>
                </c:pt>
                <c:pt idx="2">
                  <c:v>99.97</c:v>
                </c:pt>
                <c:pt idx="3">
                  <c:v>99.91</c:v>
                </c:pt>
                <c:pt idx="4">
                  <c:v>99.2</c:v>
                </c:pt>
              </c:numCache>
            </c:numRef>
          </c:val>
          <c:extLst>
            <c:ext xmlns:c16="http://schemas.microsoft.com/office/drawing/2014/chart" uri="{C3380CC4-5D6E-409C-BE32-E72D297353CC}">
              <c16:uniqueId val="{00000000-6DBE-4998-9389-292A2DE2AF8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100.03</c:v>
                </c:pt>
                <c:pt idx="1">
                  <c:v>100.05</c:v>
                </c:pt>
                <c:pt idx="2">
                  <c:v>100.05</c:v>
                </c:pt>
                <c:pt idx="3">
                  <c:v>100.08</c:v>
                </c:pt>
                <c:pt idx="4">
                  <c:v>100</c:v>
                </c:pt>
              </c:numCache>
            </c:numRef>
          </c:val>
          <c:smooth val="0"/>
          <c:extLst>
            <c:ext xmlns:c16="http://schemas.microsoft.com/office/drawing/2014/chart" uri="{C3380CC4-5D6E-409C-BE32-E72D297353CC}">
              <c16:uniqueId val="{00000001-6DBE-4998-9389-292A2DE2AF8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117.36</c:v>
                </c:pt>
                <c:pt idx="1">
                  <c:v>121.89</c:v>
                </c:pt>
                <c:pt idx="2">
                  <c:v>123.4</c:v>
                </c:pt>
                <c:pt idx="3">
                  <c:v>118.91</c:v>
                </c:pt>
                <c:pt idx="4">
                  <c:v>115.78</c:v>
                </c:pt>
              </c:numCache>
            </c:numRef>
          </c:val>
          <c:extLst>
            <c:ext xmlns:c16="http://schemas.microsoft.com/office/drawing/2014/chart" uri="{C3380CC4-5D6E-409C-BE32-E72D297353CC}">
              <c16:uniqueId val="{00000000-69F4-486E-85BD-82162400794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113.33</c:v>
                </c:pt>
                <c:pt idx="1">
                  <c:v>114.05</c:v>
                </c:pt>
                <c:pt idx="2">
                  <c:v>114.26</c:v>
                </c:pt>
                <c:pt idx="3">
                  <c:v>112.98</c:v>
                </c:pt>
                <c:pt idx="4">
                  <c:v>112.91</c:v>
                </c:pt>
              </c:numCache>
            </c:numRef>
          </c:val>
          <c:smooth val="0"/>
          <c:extLst>
            <c:ext xmlns:c16="http://schemas.microsoft.com/office/drawing/2014/chart" uri="{C3380CC4-5D6E-409C-BE32-E72D297353CC}">
              <c16:uniqueId val="{00000001-69F4-486E-85BD-82162400794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60.27</c:v>
                </c:pt>
                <c:pt idx="1">
                  <c:v>61.95</c:v>
                </c:pt>
                <c:pt idx="2">
                  <c:v>63.54</c:v>
                </c:pt>
                <c:pt idx="3">
                  <c:v>64.73</c:v>
                </c:pt>
                <c:pt idx="4">
                  <c:v>61.24</c:v>
                </c:pt>
              </c:numCache>
            </c:numRef>
          </c:val>
          <c:extLst>
            <c:ext xmlns:c16="http://schemas.microsoft.com/office/drawing/2014/chart" uri="{C3380CC4-5D6E-409C-BE32-E72D297353CC}">
              <c16:uniqueId val="{00000000-C46C-4F9C-9D6C-264CA423D22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52.4</c:v>
                </c:pt>
                <c:pt idx="1">
                  <c:v>53.56</c:v>
                </c:pt>
                <c:pt idx="2">
                  <c:v>54.73</c:v>
                </c:pt>
                <c:pt idx="3">
                  <c:v>55.77</c:v>
                </c:pt>
                <c:pt idx="4">
                  <c:v>56.48</c:v>
                </c:pt>
              </c:numCache>
            </c:numRef>
          </c:val>
          <c:smooth val="0"/>
          <c:extLst>
            <c:ext xmlns:c16="http://schemas.microsoft.com/office/drawing/2014/chart" uri="{C3380CC4-5D6E-409C-BE32-E72D297353CC}">
              <c16:uniqueId val="{00000001-C46C-4F9C-9D6C-264CA423D22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59.63</c:v>
                </c:pt>
                <c:pt idx="1">
                  <c:v>59.53</c:v>
                </c:pt>
                <c:pt idx="2">
                  <c:v>61.46</c:v>
                </c:pt>
                <c:pt idx="3">
                  <c:v>62.81</c:v>
                </c:pt>
                <c:pt idx="4">
                  <c:v>60.64</c:v>
                </c:pt>
              </c:numCache>
            </c:numRef>
          </c:val>
          <c:extLst>
            <c:ext xmlns:c16="http://schemas.microsoft.com/office/drawing/2014/chart" uri="{C3380CC4-5D6E-409C-BE32-E72D297353CC}">
              <c16:uniqueId val="{00000000-760B-4DC4-BD2B-E7E95C8F6B5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18.05</c:v>
                </c:pt>
                <c:pt idx="1">
                  <c:v>19.440000000000001</c:v>
                </c:pt>
                <c:pt idx="2">
                  <c:v>22.46</c:v>
                </c:pt>
                <c:pt idx="3">
                  <c:v>25.84</c:v>
                </c:pt>
                <c:pt idx="4">
                  <c:v>27.61</c:v>
                </c:pt>
              </c:numCache>
            </c:numRef>
          </c:val>
          <c:smooth val="0"/>
          <c:extLst>
            <c:ext xmlns:c16="http://schemas.microsoft.com/office/drawing/2014/chart" uri="{C3380CC4-5D6E-409C-BE32-E72D297353CC}">
              <c16:uniqueId val="{00000001-760B-4DC4-BD2B-E7E95C8F6B5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34.97</c:v>
                </c:pt>
                <c:pt idx="1">
                  <c:v>15.85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5E7-4C20-AE7F-20B2C1C5BC2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17.39</c:v>
                </c:pt>
                <c:pt idx="1">
                  <c:v>12.65</c:v>
                </c:pt>
                <c:pt idx="2">
                  <c:v>10.58</c:v>
                </c:pt>
                <c:pt idx="3">
                  <c:v>10.49</c:v>
                </c:pt>
                <c:pt idx="4">
                  <c:v>9.92</c:v>
                </c:pt>
              </c:numCache>
            </c:numRef>
          </c:val>
          <c:smooth val="0"/>
          <c:extLst>
            <c:ext xmlns:c16="http://schemas.microsoft.com/office/drawing/2014/chart" uri="{C3380CC4-5D6E-409C-BE32-E72D297353CC}">
              <c16:uniqueId val="{00000001-65E7-4C20-AE7F-20B2C1C5BC2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132.97999999999999</c:v>
                </c:pt>
                <c:pt idx="1">
                  <c:v>129.94</c:v>
                </c:pt>
                <c:pt idx="2">
                  <c:v>128.97999999999999</c:v>
                </c:pt>
                <c:pt idx="3">
                  <c:v>131.65</c:v>
                </c:pt>
                <c:pt idx="4">
                  <c:v>127.48</c:v>
                </c:pt>
              </c:numCache>
            </c:numRef>
          </c:val>
          <c:extLst>
            <c:ext xmlns:c16="http://schemas.microsoft.com/office/drawing/2014/chart" uri="{C3380CC4-5D6E-409C-BE32-E72D297353CC}">
              <c16:uniqueId val="{00000000-A25D-40A8-AD6A-58A79F3F8D3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212.95</c:v>
                </c:pt>
                <c:pt idx="1">
                  <c:v>224.41</c:v>
                </c:pt>
                <c:pt idx="2">
                  <c:v>243.44</c:v>
                </c:pt>
                <c:pt idx="3">
                  <c:v>258.49</c:v>
                </c:pt>
                <c:pt idx="4">
                  <c:v>271.10000000000002</c:v>
                </c:pt>
              </c:numCache>
            </c:numRef>
          </c:val>
          <c:smooth val="0"/>
          <c:extLst>
            <c:ext xmlns:c16="http://schemas.microsoft.com/office/drawing/2014/chart" uri="{C3380CC4-5D6E-409C-BE32-E72D297353CC}">
              <c16:uniqueId val="{00000001-A25D-40A8-AD6A-58A79F3F8D3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284.10000000000002</c:v>
                </c:pt>
                <c:pt idx="1">
                  <c:v>292.56</c:v>
                </c:pt>
                <c:pt idx="2">
                  <c:v>290.74</c:v>
                </c:pt>
                <c:pt idx="3">
                  <c:v>295.08999999999997</c:v>
                </c:pt>
                <c:pt idx="4">
                  <c:v>289.98</c:v>
                </c:pt>
              </c:numCache>
            </c:numRef>
          </c:val>
          <c:extLst>
            <c:ext xmlns:c16="http://schemas.microsoft.com/office/drawing/2014/chart" uri="{C3380CC4-5D6E-409C-BE32-E72D297353CC}">
              <c16:uniqueId val="{00000000-11FB-4BB1-A96C-90E17487CDD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333.48</c:v>
                </c:pt>
                <c:pt idx="1">
                  <c:v>320.31</c:v>
                </c:pt>
                <c:pt idx="2">
                  <c:v>303.26</c:v>
                </c:pt>
                <c:pt idx="3">
                  <c:v>290.31</c:v>
                </c:pt>
                <c:pt idx="4">
                  <c:v>272.95999999999998</c:v>
                </c:pt>
              </c:numCache>
            </c:numRef>
          </c:val>
          <c:smooth val="0"/>
          <c:extLst>
            <c:ext xmlns:c16="http://schemas.microsoft.com/office/drawing/2014/chart" uri="{C3380CC4-5D6E-409C-BE32-E72D297353CC}">
              <c16:uniqueId val="{00000001-11FB-4BB1-A96C-90E17487CDD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117.41</c:v>
                </c:pt>
                <c:pt idx="1">
                  <c:v>122.23</c:v>
                </c:pt>
                <c:pt idx="2">
                  <c:v>123.65</c:v>
                </c:pt>
                <c:pt idx="3">
                  <c:v>118.85</c:v>
                </c:pt>
                <c:pt idx="4">
                  <c:v>115.56</c:v>
                </c:pt>
              </c:numCache>
            </c:numRef>
          </c:val>
          <c:extLst>
            <c:ext xmlns:c16="http://schemas.microsoft.com/office/drawing/2014/chart" uri="{C3380CC4-5D6E-409C-BE32-E72D297353CC}">
              <c16:uniqueId val="{00000000-1B90-4328-8F1D-05F108210FA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112.81</c:v>
                </c:pt>
                <c:pt idx="1">
                  <c:v>113.88</c:v>
                </c:pt>
                <c:pt idx="2">
                  <c:v>114.14</c:v>
                </c:pt>
                <c:pt idx="3">
                  <c:v>112.83</c:v>
                </c:pt>
                <c:pt idx="4">
                  <c:v>112.84</c:v>
                </c:pt>
              </c:numCache>
            </c:numRef>
          </c:val>
          <c:smooth val="0"/>
          <c:extLst>
            <c:ext xmlns:c16="http://schemas.microsoft.com/office/drawing/2014/chart" uri="{C3380CC4-5D6E-409C-BE32-E72D297353CC}">
              <c16:uniqueId val="{00000001-1B90-4328-8F1D-05F108210FA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63.88</c:v>
                </c:pt>
                <c:pt idx="1">
                  <c:v>61.36</c:v>
                </c:pt>
                <c:pt idx="2">
                  <c:v>60.66</c:v>
                </c:pt>
                <c:pt idx="3">
                  <c:v>60.58</c:v>
                </c:pt>
                <c:pt idx="4">
                  <c:v>62.31</c:v>
                </c:pt>
              </c:numCache>
            </c:numRef>
          </c:val>
          <c:extLst>
            <c:ext xmlns:c16="http://schemas.microsoft.com/office/drawing/2014/chart" uri="{C3380CC4-5D6E-409C-BE32-E72D297353CC}">
              <c16:uniqueId val="{00000000-A814-4B89-A35D-AE82D79DA98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75.3</c:v>
                </c:pt>
                <c:pt idx="1">
                  <c:v>74.02</c:v>
                </c:pt>
                <c:pt idx="2">
                  <c:v>73.03</c:v>
                </c:pt>
                <c:pt idx="3">
                  <c:v>73.86</c:v>
                </c:pt>
                <c:pt idx="4">
                  <c:v>73.849999999999994</c:v>
                </c:pt>
              </c:numCache>
            </c:numRef>
          </c:val>
          <c:smooth val="0"/>
          <c:extLst>
            <c:ext xmlns:c16="http://schemas.microsoft.com/office/drawing/2014/chart" uri="{C3380CC4-5D6E-409C-BE32-E72D297353CC}">
              <c16:uniqueId val="{00000001-A814-4B89-A35D-AE82D79DA98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6" t="str">
        <f>データ!H6</f>
        <v>大阪府　大阪広域水道企業団</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8"/>
      <c r="D7" s="78"/>
      <c r="E7" s="78"/>
      <c r="F7" s="78"/>
      <c r="G7" s="78"/>
      <c r="H7" s="78"/>
      <c r="I7" s="77" t="s">
        <v>2</v>
      </c>
      <c r="J7" s="78"/>
      <c r="K7" s="78"/>
      <c r="L7" s="78"/>
      <c r="M7" s="78"/>
      <c r="N7" s="78"/>
      <c r="O7" s="79"/>
      <c r="P7" s="80" t="s">
        <v>3</v>
      </c>
      <c r="Q7" s="80"/>
      <c r="R7" s="80"/>
      <c r="S7" s="80"/>
      <c r="T7" s="80"/>
      <c r="U7" s="80"/>
      <c r="V7" s="80"/>
      <c r="W7" s="80" t="s">
        <v>4</v>
      </c>
      <c r="X7" s="80"/>
      <c r="Y7" s="80"/>
      <c r="Z7" s="80"/>
      <c r="AA7" s="80"/>
      <c r="AB7" s="80"/>
      <c r="AC7" s="80"/>
      <c r="AD7" s="80" t="s">
        <v>5</v>
      </c>
      <c r="AE7" s="80"/>
      <c r="AF7" s="80"/>
      <c r="AG7" s="80"/>
      <c r="AH7" s="80"/>
      <c r="AI7" s="80"/>
      <c r="AJ7" s="80"/>
      <c r="AK7" s="4"/>
      <c r="AL7" s="80" t="s">
        <v>6</v>
      </c>
      <c r="AM7" s="80"/>
      <c r="AN7" s="80"/>
      <c r="AO7" s="80"/>
      <c r="AP7" s="80"/>
      <c r="AQ7" s="80"/>
      <c r="AR7" s="80"/>
      <c r="AS7" s="80"/>
      <c r="AT7" s="77" t="s">
        <v>7</v>
      </c>
      <c r="AU7" s="78"/>
      <c r="AV7" s="78"/>
      <c r="AW7" s="78"/>
      <c r="AX7" s="78"/>
      <c r="AY7" s="78"/>
      <c r="AZ7" s="78"/>
      <c r="BA7" s="78"/>
      <c r="BB7" s="80" t="s">
        <v>8</v>
      </c>
      <c r="BC7" s="80"/>
      <c r="BD7" s="80"/>
      <c r="BE7" s="80"/>
      <c r="BF7" s="80"/>
      <c r="BG7" s="80"/>
      <c r="BH7" s="80"/>
      <c r="BI7" s="80"/>
      <c r="BJ7" s="3"/>
      <c r="BK7" s="3"/>
      <c r="BL7" s="5" t="s">
        <v>9</v>
      </c>
      <c r="BM7" s="6"/>
      <c r="BN7" s="6"/>
      <c r="BO7" s="6"/>
      <c r="BP7" s="6"/>
      <c r="BQ7" s="6"/>
      <c r="BR7" s="6"/>
      <c r="BS7" s="6"/>
      <c r="BT7" s="6"/>
      <c r="BU7" s="6"/>
      <c r="BV7" s="6"/>
      <c r="BW7" s="6"/>
      <c r="BX7" s="6"/>
      <c r="BY7" s="7"/>
    </row>
    <row r="8" spans="1:78" ht="18.75" customHeight="1" x14ac:dyDescent="0.15">
      <c r="A8" s="2"/>
      <c r="B8" s="81" t="str">
        <f>データ!$I$6</f>
        <v>法適用</v>
      </c>
      <c r="C8" s="82"/>
      <c r="D8" s="82"/>
      <c r="E8" s="82"/>
      <c r="F8" s="82"/>
      <c r="G8" s="82"/>
      <c r="H8" s="82"/>
      <c r="I8" s="81" t="str">
        <f>データ!$J$6</f>
        <v>水道事業</v>
      </c>
      <c r="J8" s="82"/>
      <c r="K8" s="82"/>
      <c r="L8" s="82"/>
      <c r="M8" s="82"/>
      <c r="N8" s="82"/>
      <c r="O8" s="83"/>
      <c r="P8" s="84" t="str">
        <f>データ!$K$6</f>
        <v>用水供給事業</v>
      </c>
      <c r="Q8" s="84"/>
      <c r="R8" s="84"/>
      <c r="S8" s="84"/>
      <c r="T8" s="84"/>
      <c r="U8" s="84"/>
      <c r="V8" s="84"/>
      <c r="W8" s="84" t="str">
        <f>データ!$L$6</f>
        <v>B</v>
      </c>
      <c r="X8" s="84"/>
      <c r="Y8" s="84"/>
      <c r="Z8" s="84"/>
      <c r="AA8" s="84"/>
      <c r="AB8" s="84"/>
      <c r="AC8" s="84"/>
      <c r="AD8" s="84" t="str">
        <f>データ!$M$6</f>
        <v>自治体職員</v>
      </c>
      <c r="AE8" s="84"/>
      <c r="AF8" s="84"/>
      <c r="AG8" s="84"/>
      <c r="AH8" s="84"/>
      <c r="AI8" s="84"/>
      <c r="AJ8" s="84"/>
      <c r="AK8" s="4"/>
      <c r="AL8" s="72" t="str">
        <f>データ!$R$6</f>
        <v>-</v>
      </c>
      <c r="AM8" s="72"/>
      <c r="AN8" s="72"/>
      <c r="AO8" s="72"/>
      <c r="AP8" s="72"/>
      <c r="AQ8" s="72"/>
      <c r="AR8" s="72"/>
      <c r="AS8" s="72"/>
      <c r="AT8" s="68" t="str">
        <f>データ!$S$6</f>
        <v>-</v>
      </c>
      <c r="AU8" s="69"/>
      <c r="AV8" s="69"/>
      <c r="AW8" s="69"/>
      <c r="AX8" s="69"/>
      <c r="AY8" s="69"/>
      <c r="AZ8" s="69"/>
      <c r="BA8" s="69"/>
      <c r="BB8" s="71" t="str">
        <f>データ!$T$6</f>
        <v>-</v>
      </c>
      <c r="BC8" s="71"/>
      <c r="BD8" s="71"/>
      <c r="BE8" s="71"/>
      <c r="BF8" s="71"/>
      <c r="BG8" s="71"/>
      <c r="BH8" s="71"/>
      <c r="BI8" s="71"/>
      <c r="BJ8" s="3"/>
      <c r="BK8" s="3"/>
      <c r="BL8" s="75" t="s">
        <v>10</v>
      </c>
      <c r="BM8" s="76"/>
      <c r="BN8" s="8" t="s">
        <v>11</v>
      </c>
      <c r="BO8" s="9"/>
      <c r="BP8" s="9"/>
      <c r="BQ8" s="9"/>
      <c r="BR8" s="9"/>
      <c r="BS8" s="9"/>
      <c r="BT8" s="9"/>
      <c r="BU8" s="9"/>
      <c r="BV8" s="9"/>
      <c r="BW8" s="9"/>
      <c r="BX8" s="9"/>
      <c r="BY8" s="10"/>
    </row>
    <row r="9" spans="1:78" ht="18.75" customHeight="1" x14ac:dyDescent="0.15">
      <c r="A9" s="2"/>
      <c r="B9" s="77" t="s">
        <v>12</v>
      </c>
      <c r="C9" s="78"/>
      <c r="D9" s="78"/>
      <c r="E9" s="78"/>
      <c r="F9" s="78"/>
      <c r="G9" s="78"/>
      <c r="H9" s="78"/>
      <c r="I9" s="77" t="s">
        <v>13</v>
      </c>
      <c r="J9" s="78"/>
      <c r="K9" s="78"/>
      <c r="L9" s="78"/>
      <c r="M9" s="78"/>
      <c r="N9" s="78"/>
      <c r="O9" s="79"/>
      <c r="P9" s="80" t="s">
        <v>14</v>
      </c>
      <c r="Q9" s="80"/>
      <c r="R9" s="80"/>
      <c r="S9" s="80"/>
      <c r="T9" s="80"/>
      <c r="U9" s="80"/>
      <c r="V9" s="80"/>
      <c r="W9" s="80" t="s">
        <v>15</v>
      </c>
      <c r="X9" s="80"/>
      <c r="Y9" s="80"/>
      <c r="Z9" s="80"/>
      <c r="AA9" s="80"/>
      <c r="AB9" s="80"/>
      <c r="AC9" s="80"/>
      <c r="AD9" s="2"/>
      <c r="AE9" s="2"/>
      <c r="AF9" s="2"/>
      <c r="AG9" s="2"/>
      <c r="AH9" s="4"/>
      <c r="AI9" s="4"/>
      <c r="AJ9" s="4"/>
      <c r="AK9" s="4"/>
      <c r="AL9" s="80" t="s">
        <v>16</v>
      </c>
      <c r="AM9" s="80"/>
      <c r="AN9" s="80"/>
      <c r="AO9" s="80"/>
      <c r="AP9" s="80"/>
      <c r="AQ9" s="80"/>
      <c r="AR9" s="80"/>
      <c r="AS9" s="80"/>
      <c r="AT9" s="77" t="s">
        <v>17</v>
      </c>
      <c r="AU9" s="78"/>
      <c r="AV9" s="78"/>
      <c r="AW9" s="78"/>
      <c r="AX9" s="78"/>
      <c r="AY9" s="78"/>
      <c r="AZ9" s="78"/>
      <c r="BA9" s="78"/>
      <c r="BB9" s="80" t="s">
        <v>18</v>
      </c>
      <c r="BC9" s="80"/>
      <c r="BD9" s="80"/>
      <c r="BE9" s="80"/>
      <c r="BF9" s="80"/>
      <c r="BG9" s="80"/>
      <c r="BH9" s="80"/>
      <c r="BI9" s="80"/>
      <c r="BJ9" s="3"/>
      <c r="BK9" s="3"/>
      <c r="BL9" s="66" t="s">
        <v>19</v>
      </c>
      <c r="BM9" s="67"/>
      <c r="BN9" s="11" t="s">
        <v>20</v>
      </c>
      <c r="BO9" s="12"/>
      <c r="BP9" s="12"/>
      <c r="BQ9" s="12"/>
      <c r="BR9" s="12"/>
      <c r="BS9" s="12"/>
      <c r="BT9" s="12"/>
      <c r="BU9" s="12"/>
      <c r="BV9" s="12"/>
      <c r="BW9" s="12"/>
      <c r="BX9" s="12"/>
      <c r="BY9" s="13"/>
    </row>
    <row r="10" spans="1:78" ht="18.75" customHeight="1" x14ac:dyDescent="0.15">
      <c r="A10" s="2"/>
      <c r="B10" s="68" t="str">
        <f>データ!$N$6</f>
        <v>-</v>
      </c>
      <c r="C10" s="69"/>
      <c r="D10" s="69"/>
      <c r="E10" s="69"/>
      <c r="F10" s="69"/>
      <c r="G10" s="69"/>
      <c r="H10" s="69"/>
      <c r="I10" s="68">
        <f>データ!$O$6</f>
        <v>62.58</v>
      </c>
      <c r="J10" s="69"/>
      <c r="K10" s="69"/>
      <c r="L10" s="69"/>
      <c r="M10" s="69"/>
      <c r="N10" s="69"/>
      <c r="O10" s="70"/>
      <c r="P10" s="71">
        <f>データ!$P$6</f>
        <v>99.92</v>
      </c>
      <c r="Q10" s="71"/>
      <c r="R10" s="71"/>
      <c r="S10" s="71"/>
      <c r="T10" s="71"/>
      <c r="U10" s="71"/>
      <c r="V10" s="71"/>
      <c r="W10" s="72">
        <f>データ!$Q$6</f>
        <v>0</v>
      </c>
      <c r="X10" s="72"/>
      <c r="Y10" s="72"/>
      <c r="Z10" s="72"/>
      <c r="AA10" s="72"/>
      <c r="AB10" s="72"/>
      <c r="AC10" s="72"/>
      <c r="AD10" s="2"/>
      <c r="AE10" s="2"/>
      <c r="AF10" s="2"/>
      <c r="AG10" s="2"/>
      <c r="AH10" s="4"/>
      <c r="AI10" s="4"/>
      <c r="AJ10" s="4"/>
      <c r="AK10" s="4"/>
      <c r="AL10" s="72">
        <f>データ!$U$6</f>
        <v>6107839</v>
      </c>
      <c r="AM10" s="72"/>
      <c r="AN10" s="72"/>
      <c r="AO10" s="72"/>
      <c r="AP10" s="72"/>
      <c r="AQ10" s="72"/>
      <c r="AR10" s="72"/>
      <c r="AS10" s="72"/>
      <c r="AT10" s="68">
        <f>データ!$V$6</f>
        <v>941.75</v>
      </c>
      <c r="AU10" s="69"/>
      <c r="AV10" s="69"/>
      <c r="AW10" s="69"/>
      <c r="AX10" s="69"/>
      <c r="AY10" s="69"/>
      <c r="AZ10" s="69"/>
      <c r="BA10" s="69"/>
      <c r="BB10" s="71">
        <f>データ!$W$6</f>
        <v>6485.63</v>
      </c>
      <c r="BC10" s="71"/>
      <c r="BD10" s="71"/>
      <c r="BE10" s="71"/>
      <c r="BF10" s="71"/>
      <c r="BG10" s="71"/>
      <c r="BH10" s="71"/>
      <c r="BI10" s="71"/>
      <c r="BJ10" s="2"/>
      <c r="BK10" s="2"/>
      <c r="BL10" s="73" t="s">
        <v>21</v>
      </c>
      <c r="BM10" s="7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114</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【112.91】</v>
      </c>
      <c r="F85" s="27" t="str">
        <f>データ!AS6</f>
        <v>【9.92】</v>
      </c>
      <c r="G85" s="27" t="str">
        <f>データ!BD6</f>
        <v>【271.10】</v>
      </c>
      <c r="H85" s="27" t="str">
        <f>データ!BO6</f>
        <v>【272.96】</v>
      </c>
      <c r="I85" s="27" t="str">
        <f>データ!BZ6</f>
        <v>【112.84】</v>
      </c>
      <c r="J85" s="27" t="str">
        <f>データ!CK6</f>
        <v>【73.85】</v>
      </c>
      <c r="K85" s="27" t="str">
        <f>データ!CV6</f>
        <v>【61.69】</v>
      </c>
      <c r="L85" s="27" t="str">
        <f>データ!DG6</f>
        <v>【100.00】</v>
      </c>
      <c r="M85" s="27" t="str">
        <f>データ!DR6</f>
        <v>【56.48】</v>
      </c>
      <c r="N85" s="27" t="str">
        <f>データ!EC6</f>
        <v>【27.61】</v>
      </c>
      <c r="O85" s="27" t="str">
        <f>データ!EN6</f>
        <v>【0.20】</v>
      </c>
    </row>
  </sheetData>
  <sheetProtection algorithmName="SHA-512" hashValue="tWcKZRuDpy5nbmsIka/4o/X32/ZpmtCDWmB3UiCB/1LY2PH9C1ujrrLNJU/y9mjcfSpp3eK/mq4DvsAuFjEpZA==" saltValue="8+evNjAGdrahG44Efo+ZK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27</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52</v>
      </c>
      <c r="B4" s="31"/>
      <c r="C4" s="31"/>
      <c r="D4" s="31"/>
      <c r="E4" s="31"/>
      <c r="F4" s="31"/>
      <c r="G4" s="31"/>
      <c r="H4" s="92"/>
      <c r="I4" s="93"/>
      <c r="J4" s="93"/>
      <c r="K4" s="93"/>
      <c r="L4" s="93"/>
      <c r="M4" s="93"/>
      <c r="N4" s="93"/>
      <c r="O4" s="93"/>
      <c r="P4" s="93"/>
      <c r="Q4" s="93"/>
      <c r="R4" s="93"/>
      <c r="S4" s="93"/>
      <c r="T4" s="93"/>
      <c r="U4" s="93"/>
      <c r="V4" s="93"/>
      <c r="W4" s="94"/>
      <c r="X4" s="88" t="s">
        <v>53</v>
      </c>
      <c r="Y4" s="88"/>
      <c r="Z4" s="88"/>
      <c r="AA4" s="88"/>
      <c r="AB4" s="88"/>
      <c r="AC4" s="88"/>
      <c r="AD4" s="88"/>
      <c r="AE4" s="88"/>
      <c r="AF4" s="88"/>
      <c r="AG4" s="88"/>
      <c r="AH4" s="88"/>
      <c r="AI4" s="88" t="s">
        <v>54</v>
      </c>
      <c r="AJ4" s="88"/>
      <c r="AK4" s="88"/>
      <c r="AL4" s="88"/>
      <c r="AM4" s="88"/>
      <c r="AN4" s="88"/>
      <c r="AO4" s="88"/>
      <c r="AP4" s="88"/>
      <c r="AQ4" s="88"/>
      <c r="AR4" s="88"/>
      <c r="AS4" s="88"/>
      <c r="AT4" s="88" t="s">
        <v>55</v>
      </c>
      <c r="AU4" s="88"/>
      <c r="AV4" s="88"/>
      <c r="AW4" s="88"/>
      <c r="AX4" s="88"/>
      <c r="AY4" s="88"/>
      <c r="AZ4" s="88"/>
      <c r="BA4" s="88"/>
      <c r="BB4" s="88"/>
      <c r="BC4" s="88"/>
      <c r="BD4" s="88"/>
      <c r="BE4" s="88" t="s">
        <v>56</v>
      </c>
      <c r="BF4" s="88"/>
      <c r="BG4" s="88"/>
      <c r="BH4" s="88"/>
      <c r="BI4" s="88"/>
      <c r="BJ4" s="88"/>
      <c r="BK4" s="88"/>
      <c r="BL4" s="88"/>
      <c r="BM4" s="88"/>
      <c r="BN4" s="88"/>
      <c r="BO4" s="88"/>
      <c r="BP4" s="88" t="s">
        <v>57</v>
      </c>
      <c r="BQ4" s="88"/>
      <c r="BR4" s="88"/>
      <c r="BS4" s="88"/>
      <c r="BT4" s="88"/>
      <c r="BU4" s="88"/>
      <c r="BV4" s="88"/>
      <c r="BW4" s="88"/>
      <c r="BX4" s="88"/>
      <c r="BY4" s="88"/>
      <c r="BZ4" s="88"/>
      <c r="CA4" s="88" t="s">
        <v>58</v>
      </c>
      <c r="CB4" s="88"/>
      <c r="CC4" s="88"/>
      <c r="CD4" s="88"/>
      <c r="CE4" s="88"/>
      <c r="CF4" s="88"/>
      <c r="CG4" s="88"/>
      <c r="CH4" s="88"/>
      <c r="CI4" s="88"/>
      <c r="CJ4" s="88"/>
      <c r="CK4" s="88"/>
      <c r="CL4" s="88" t="s">
        <v>59</v>
      </c>
      <c r="CM4" s="88"/>
      <c r="CN4" s="88"/>
      <c r="CO4" s="88"/>
      <c r="CP4" s="88"/>
      <c r="CQ4" s="88"/>
      <c r="CR4" s="88"/>
      <c r="CS4" s="88"/>
      <c r="CT4" s="88"/>
      <c r="CU4" s="88"/>
      <c r="CV4" s="88"/>
      <c r="CW4" s="88" t="s">
        <v>60</v>
      </c>
      <c r="CX4" s="88"/>
      <c r="CY4" s="88"/>
      <c r="CZ4" s="88"/>
      <c r="DA4" s="88"/>
      <c r="DB4" s="88"/>
      <c r="DC4" s="88"/>
      <c r="DD4" s="88"/>
      <c r="DE4" s="88"/>
      <c r="DF4" s="88"/>
      <c r="DG4" s="88"/>
      <c r="DH4" s="88" t="s">
        <v>61</v>
      </c>
      <c r="DI4" s="88"/>
      <c r="DJ4" s="88"/>
      <c r="DK4" s="88"/>
      <c r="DL4" s="88"/>
      <c r="DM4" s="88"/>
      <c r="DN4" s="88"/>
      <c r="DO4" s="88"/>
      <c r="DP4" s="88"/>
      <c r="DQ4" s="88"/>
      <c r="DR4" s="88"/>
      <c r="DS4" s="88" t="s">
        <v>62</v>
      </c>
      <c r="DT4" s="88"/>
      <c r="DU4" s="88"/>
      <c r="DV4" s="88"/>
      <c r="DW4" s="88"/>
      <c r="DX4" s="88"/>
      <c r="DY4" s="88"/>
      <c r="DZ4" s="88"/>
      <c r="EA4" s="88"/>
      <c r="EB4" s="88"/>
      <c r="EC4" s="88"/>
      <c r="ED4" s="88" t="s">
        <v>63</v>
      </c>
      <c r="EE4" s="88"/>
      <c r="EF4" s="88"/>
      <c r="EG4" s="88"/>
      <c r="EH4" s="88"/>
      <c r="EI4" s="88"/>
      <c r="EJ4" s="88"/>
      <c r="EK4" s="88"/>
      <c r="EL4" s="88"/>
      <c r="EM4" s="88"/>
      <c r="EN4" s="88"/>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278688</v>
      </c>
      <c r="D6" s="34">
        <f t="shared" si="3"/>
        <v>46</v>
      </c>
      <c r="E6" s="34">
        <f t="shared" si="3"/>
        <v>1</v>
      </c>
      <c r="F6" s="34">
        <f t="shared" si="3"/>
        <v>0</v>
      </c>
      <c r="G6" s="34">
        <f t="shared" si="3"/>
        <v>2</v>
      </c>
      <c r="H6" s="34" t="str">
        <f t="shared" si="3"/>
        <v>大阪府　大阪広域水道企業団</v>
      </c>
      <c r="I6" s="34" t="str">
        <f t="shared" si="3"/>
        <v>法適用</v>
      </c>
      <c r="J6" s="34" t="str">
        <f t="shared" si="3"/>
        <v>水道事業</v>
      </c>
      <c r="K6" s="34" t="str">
        <f t="shared" si="3"/>
        <v>用水供給事業</v>
      </c>
      <c r="L6" s="34" t="str">
        <f t="shared" si="3"/>
        <v>B</v>
      </c>
      <c r="M6" s="34" t="str">
        <f t="shared" si="3"/>
        <v>自治体職員</v>
      </c>
      <c r="N6" s="35" t="str">
        <f t="shared" si="3"/>
        <v>-</v>
      </c>
      <c r="O6" s="35">
        <f t="shared" si="3"/>
        <v>62.58</v>
      </c>
      <c r="P6" s="35">
        <f t="shared" si="3"/>
        <v>99.92</v>
      </c>
      <c r="Q6" s="35">
        <f t="shared" si="3"/>
        <v>0</v>
      </c>
      <c r="R6" s="35" t="str">
        <f t="shared" si="3"/>
        <v>-</v>
      </c>
      <c r="S6" s="35" t="str">
        <f t="shared" si="3"/>
        <v>-</v>
      </c>
      <c r="T6" s="35" t="str">
        <f t="shared" si="3"/>
        <v>-</v>
      </c>
      <c r="U6" s="35">
        <f t="shared" si="3"/>
        <v>6107839</v>
      </c>
      <c r="V6" s="35">
        <f t="shared" si="3"/>
        <v>941.75</v>
      </c>
      <c r="W6" s="35">
        <f t="shared" si="3"/>
        <v>6485.63</v>
      </c>
      <c r="X6" s="36">
        <f>IF(X7="",NA(),X7)</f>
        <v>117.36</v>
      </c>
      <c r="Y6" s="36">
        <f t="shared" ref="Y6:AG6" si="4">IF(Y7="",NA(),Y7)</f>
        <v>121.89</v>
      </c>
      <c r="Z6" s="36">
        <f t="shared" si="4"/>
        <v>123.4</v>
      </c>
      <c r="AA6" s="36">
        <f t="shared" si="4"/>
        <v>118.91</v>
      </c>
      <c r="AB6" s="36">
        <f t="shared" si="4"/>
        <v>115.78</v>
      </c>
      <c r="AC6" s="36">
        <f t="shared" si="4"/>
        <v>113.33</v>
      </c>
      <c r="AD6" s="36">
        <f t="shared" si="4"/>
        <v>114.05</v>
      </c>
      <c r="AE6" s="36">
        <f t="shared" si="4"/>
        <v>114.26</v>
      </c>
      <c r="AF6" s="36">
        <f t="shared" si="4"/>
        <v>112.98</v>
      </c>
      <c r="AG6" s="36">
        <f t="shared" si="4"/>
        <v>112.91</v>
      </c>
      <c r="AH6" s="35" t="str">
        <f>IF(AH7="","",IF(AH7="-","【-】","【"&amp;SUBSTITUTE(TEXT(AH7,"#,##0.00"),"-","△")&amp;"】"))</f>
        <v>【112.91】</v>
      </c>
      <c r="AI6" s="36">
        <f>IF(AI7="",NA(),AI7)</f>
        <v>34.97</v>
      </c>
      <c r="AJ6" s="36">
        <f t="shared" ref="AJ6:AR6" si="5">IF(AJ7="",NA(),AJ7)</f>
        <v>15.85</v>
      </c>
      <c r="AK6" s="35">
        <f t="shared" si="5"/>
        <v>0</v>
      </c>
      <c r="AL6" s="35">
        <f t="shared" si="5"/>
        <v>0</v>
      </c>
      <c r="AM6" s="35">
        <f t="shared" si="5"/>
        <v>0</v>
      </c>
      <c r="AN6" s="36">
        <f t="shared" si="5"/>
        <v>17.39</v>
      </c>
      <c r="AO6" s="36">
        <f t="shared" si="5"/>
        <v>12.65</v>
      </c>
      <c r="AP6" s="36">
        <f t="shared" si="5"/>
        <v>10.58</v>
      </c>
      <c r="AQ6" s="36">
        <f t="shared" si="5"/>
        <v>10.49</v>
      </c>
      <c r="AR6" s="36">
        <f t="shared" si="5"/>
        <v>9.92</v>
      </c>
      <c r="AS6" s="35" t="str">
        <f>IF(AS7="","",IF(AS7="-","【-】","【"&amp;SUBSTITUTE(TEXT(AS7,"#,##0.00"),"-","△")&amp;"】"))</f>
        <v>【9.92】</v>
      </c>
      <c r="AT6" s="36">
        <f>IF(AT7="",NA(),AT7)</f>
        <v>132.97999999999999</v>
      </c>
      <c r="AU6" s="36">
        <f t="shared" ref="AU6:BC6" si="6">IF(AU7="",NA(),AU7)</f>
        <v>129.94</v>
      </c>
      <c r="AV6" s="36">
        <f t="shared" si="6"/>
        <v>128.97999999999999</v>
      </c>
      <c r="AW6" s="36">
        <f t="shared" si="6"/>
        <v>131.65</v>
      </c>
      <c r="AX6" s="36">
        <f t="shared" si="6"/>
        <v>127.48</v>
      </c>
      <c r="AY6" s="36">
        <f t="shared" si="6"/>
        <v>212.95</v>
      </c>
      <c r="AZ6" s="36">
        <f t="shared" si="6"/>
        <v>224.41</v>
      </c>
      <c r="BA6" s="36">
        <f t="shared" si="6"/>
        <v>243.44</v>
      </c>
      <c r="BB6" s="36">
        <f t="shared" si="6"/>
        <v>258.49</v>
      </c>
      <c r="BC6" s="36">
        <f t="shared" si="6"/>
        <v>271.10000000000002</v>
      </c>
      <c r="BD6" s="35" t="str">
        <f>IF(BD7="","",IF(BD7="-","【-】","【"&amp;SUBSTITUTE(TEXT(BD7,"#,##0.00"),"-","△")&amp;"】"))</f>
        <v>【271.10】</v>
      </c>
      <c r="BE6" s="36">
        <f>IF(BE7="",NA(),BE7)</f>
        <v>284.10000000000002</v>
      </c>
      <c r="BF6" s="36">
        <f t="shared" ref="BF6:BN6" si="7">IF(BF7="",NA(),BF7)</f>
        <v>292.56</v>
      </c>
      <c r="BG6" s="36">
        <f t="shared" si="7"/>
        <v>290.74</v>
      </c>
      <c r="BH6" s="36">
        <f t="shared" si="7"/>
        <v>295.08999999999997</v>
      </c>
      <c r="BI6" s="36">
        <f t="shared" si="7"/>
        <v>289.98</v>
      </c>
      <c r="BJ6" s="36">
        <f t="shared" si="7"/>
        <v>333.48</v>
      </c>
      <c r="BK6" s="36">
        <f t="shared" si="7"/>
        <v>320.31</v>
      </c>
      <c r="BL6" s="36">
        <f t="shared" si="7"/>
        <v>303.26</v>
      </c>
      <c r="BM6" s="36">
        <f t="shared" si="7"/>
        <v>290.31</v>
      </c>
      <c r="BN6" s="36">
        <f t="shared" si="7"/>
        <v>272.95999999999998</v>
      </c>
      <c r="BO6" s="35" t="str">
        <f>IF(BO7="","",IF(BO7="-","【-】","【"&amp;SUBSTITUTE(TEXT(BO7,"#,##0.00"),"-","△")&amp;"】"))</f>
        <v>【272.96】</v>
      </c>
      <c r="BP6" s="36">
        <f>IF(BP7="",NA(),BP7)</f>
        <v>117.41</v>
      </c>
      <c r="BQ6" s="36">
        <f t="shared" ref="BQ6:BY6" si="8">IF(BQ7="",NA(),BQ7)</f>
        <v>122.23</v>
      </c>
      <c r="BR6" s="36">
        <f t="shared" si="8"/>
        <v>123.65</v>
      </c>
      <c r="BS6" s="36">
        <f t="shared" si="8"/>
        <v>118.85</v>
      </c>
      <c r="BT6" s="36">
        <f t="shared" si="8"/>
        <v>115.56</v>
      </c>
      <c r="BU6" s="36">
        <f t="shared" si="8"/>
        <v>112.81</v>
      </c>
      <c r="BV6" s="36">
        <f t="shared" si="8"/>
        <v>113.88</v>
      </c>
      <c r="BW6" s="36">
        <f t="shared" si="8"/>
        <v>114.14</v>
      </c>
      <c r="BX6" s="36">
        <f t="shared" si="8"/>
        <v>112.83</v>
      </c>
      <c r="BY6" s="36">
        <f t="shared" si="8"/>
        <v>112.84</v>
      </c>
      <c r="BZ6" s="35" t="str">
        <f>IF(BZ7="","",IF(BZ7="-","【-】","【"&amp;SUBSTITUTE(TEXT(BZ7,"#,##0.00"),"-","△")&amp;"】"))</f>
        <v>【112.84】</v>
      </c>
      <c r="CA6" s="36">
        <f>IF(CA7="",NA(),CA7)</f>
        <v>63.88</v>
      </c>
      <c r="CB6" s="36">
        <f t="shared" ref="CB6:CJ6" si="9">IF(CB7="",NA(),CB7)</f>
        <v>61.36</v>
      </c>
      <c r="CC6" s="36">
        <f t="shared" si="9"/>
        <v>60.66</v>
      </c>
      <c r="CD6" s="36">
        <f t="shared" si="9"/>
        <v>60.58</v>
      </c>
      <c r="CE6" s="36">
        <f t="shared" si="9"/>
        <v>62.31</v>
      </c>
      <c r="CF6" s="36">
        <f t="shared" si="9"/>
        <v>75.3</v>
      </c>
      <c r="CG6" s="36">
        <f t="shared" si="9"/>
        <v>74.02</v>
      </c>
      <c r="CH6" s="36">
        <f t="shared" si="9"/>
        <v>73.03</v>
      </c>
      <c r="CI6" s="36">
        <f t="shared" si="9"/>
        <v>73.86</v>
      </c>
      <c r="CJ6" s="36">
        <f t="shared" si="9"/>
        <v>73.849999999999994</v>
      </c>
      <c r="CK6" s="35" t="str">
        <f>IF(CK7="","",IF(CK7="-","【-】","【"&amp;SUBSTITUTE(TEXT(CK7,"#,##0.00"),"-","△")&amp;"】"))</f>
        <v>【73.85】</v>
      </c>
      <c r="CL6" s="36">
        <f>IF(CL7="",NA(),CL7)</f>
        <v>60.83</v>
      </c>
      <c r="CM6" s="36">
        <f t="shared" ref="CM6:CU6" si="10">IF(CM7="",NA(),CM7)</f>
        <v>60.69</v>
      </c>
      <c r="CN6" s="36">
        <f t="shared" si="10"/>
        <v>60.89</v>
      </c>
      <c r="CO6" s="36">
        <f t="shared" si="10"/>
        <v>60.56</v>
      </c>
      <c r="CP6" s="36">
        <f t="shared" si="10"/>
        <v>60.17</v>
      </c>
      <c r="CQ6" s="36">
        <f t="shared" si="10"/>
        <v>61.82</v>
      </c>
      <c r="CR6" s="36">
        <f t="shared" si="10"/>
        <v>61.66</v>
      </c>
      <c r="CS6" s="36">
        <f t="shared" si="10"/>
        <v>62.19</v>
      </c>
      <c r="CT6" s="36">
        <f t="shared" si="10"/>
        <v>61.77</v>
      </c>
      <c r="CU6" s="36">
        <f t="shared" si="10"/>
        <v>61.69</v>
      </c>
      <c r="CV6" s="35" t="str">
        <f>IF(CV7="","",IF(CV7="-","【-】","【"&amp;SUBSTITUTE(TEXT(CV7,"#,##0.00"),"-","△")&amp;"】"))</f>
        <v>【61.69】</v>
      </c>
      <c r="CW6" s="36">
        <f>IF(CW7="",NA(),CW7)</f>
        <v>99.98</v>
      </c>
      <c r="CX6" s="36">
        <f t="shared" ref="CX6:DF6" si="11">IF(CX7="",NA(),CX7)</f>
        <v>99.95</v>
      </c>
      <c r="CY6" s="36">
        <f t="shared" si="11"/>
        <v>99.97</v>
      </c>
      <c r="CZ6" s="36">
        <f t="shared" si="11"/>
        <v>99.91</v>
      </c>
      <c r="DA6" s="36">
        <f t="shared" si="11"/>
        <v>99.2</v>
      </c>
      <c r="DB6" s="36">
        <f t="shared" si="11"/>
        <v>100.03</v>
      </c>
      <c r="DC6" s="36">
        <f t="shared" si="11"/>
        <v>100.05</v>
      </c>
      <c r="DD6" s="36">
        <f t="shared" si="11"/>
        <v>100.05</v>
      </c>
      <c r="DE6" s="36">
        <f t="shared" si="11"/>
        <v>100.08</v>
      </c>
      <c r="DF6" s="36">
        <f t="shared" si="11"/>
        <v>100</v>
      </c>
      <c r="DG6" s="35" t="str">
        <f>IF(DG7="","",IF(DG7="-","【-】","【"&amp;SUBSTITUTE(TEXT(DG7,"#,##0.00"),"-","△")&amp;"】"))</f>
        <v>【100.00】</v>
      </c>
      <c r="DH6" s="36">
        <f>IF(DH7="",NA(),DH7)</f>
        <v>60.27</v>
      </c>
      <c r="DI6" s="36">
        <f t="shared" ref="DI6:DQ6" si="12">IF(DI7="",NA(),DI7)</f>
        <v>61.95</v>
      </c>
      <c r="DJ6" s="36">
        <f t="shared" si="12"/>
        <v>63.54</v>
      </c>
      <c r="DK6" s="36">
        <f t="shared" si="12"/>
        <v>64.73</v>
      </c>
      <c r="DL6" s="36">
        <f t="shared" si="12"/>
        <v>61.24</v>
      </c>
      <c r="DM6" s="36">
        <f t="shared" si="12"/>
        <v>52.4</v>
      </c>
      <c r="DN6" s="36">
        <f t="shared" si="12"/>
        <v>53.56</v>
      </c>
      <c r="DO6" s="36">
        <f t="shared" si="12"/>
        <v>54.73</v>
      </c>
      <c r="DP6" s="36">
        <f t="shared" si="12"/>
        <v>55.77</v>
      </c>
      <c r="DQ6" s="36">
        <f t="shared" si="12"/>
        <v>56.48</v>
      </c>
      <c r="DR6" s="35" t="str">
        <f>IF(DR7="","",IF(DR7="-","【-】","【"&amp;SUBSTITUTE(TEXT(DR7,"#,##0.00"),"-","△")&amp;"】"))</f>
        <v>【56.48】</v>
      </c>
      <c r="DS6" s="36">
        <f>IF(DS7="",NA(),DS7)</f>
        <v>59.63</v>
      </c>
      <c r="DT6" s="36">
        <f t="shared" ref="DT6:EB6" si="13">IF(DT7="",NA(),DT7)</f>
        <v>59.53</v>
      </c>
      <c r="DU6" s="36">
        <f t="shared" si="13"/>
        <v>61.46</v>
      </c>
      <c r="DV6" s="36">
        <f t="shared" si="13"/>
        <v>62.81</v>
      </c>
      <c r="DW6" s="36">
        <f t="shared" si="13"/>
        <v>60.64</v>
      </c>
      <c r="DX6" s="36">
        <f t="shared" si="13"/>
        <v>18.05</v>
      </c>
      <c r="DY6" s="36">
        <f t="shared" si="13"/>
        <v>19.440000000000001</v>
      </c>
      <c r="DZ6" s="36">
        <f t="shared" si="13"/>
        <v>22.46</v>
      </c>
      <c r="EA6" s="36">
        <f t="shared" si="13"/>
        <v>25.84</v>
      </c>
      <c r="EB6" s="36">
        <f t="shared" si="13"/>
        <v>27.61</v>
      </c>
      <c r="EC6" s="35" t="str">
        <f>IF(EC7="","",IF(EC7="-","【-】","【"&amp;SUBSTITUTE(TEXT(EC7,"#,##0.00"),"-","△")&amp;"】"))</f>
        <v>【27.61】</v>
      </c>
      <c r="ED6" s="35">
        <f>IF(ED7="",NA(),ED7)</f>
        <v>0</v>
      </c>
      <c r="EE6" s="35">
        <f t="shared" ref="EE6:EM6" si="14">IF(EE7="",NA(),EE7)</f>
        <v>0</v>
      </c>
      <c r="EF6" s="35">
        <f t="shared" si="14"/>
        <v>0</v>
      </c>
      <c r="EG6" s="36">
        <f t="shared" si="14"/>
        <v>0.01</v>
      </c>
      <c r="EH6" s="36">
        <f t="shared" si="14"/>
        <v>0.04</v>
      </c>
      <c r="EI6" s="36">
        <f t="shared" si="14"/>
        <v>0.26</v>
      </c>
      <c r="EJ6" s="36">
        <f t="shared" si="14"/>
        <v>0.24</v>
      </c>
      <c r="EK6" s="36">
        <f t="shared" si="14"/>
        <v>0.27</v>
      </c>
      <c r="EL6" s="36">
        <f t="shared" si="14"/>
        <v>0.24</v>
      </c>
      <c r="EM6" s="36">
        <f t="shared" si="14"/>
        <v>0.2</v>
      </c>
      <c r="EN6" s="35" t="str">
        <f>IF(EN7="","",IF(EN7="-","【-】","【"&amp;SUBSTITUTE(TEXT(EN7,"#,##0.00"),"-","△")&amp;"】"))</f>
        <v>【0.20】</v>
      </c>
    </row>
    <row r="7" spans="1:144" s="37" customFormat="1" x14ac:dyDescent="0.15">
      <c r="A7" s="29"/>
      <c r="B7" s="38">
        <v>2019</v>
      </c>
      <c r="C7" s="38">
        <v>278688</v>
      </c>
      <c r="D7" s="38">
        <v>46</v>
      </c>
      <c r="E7" s="38">
        <v>1</v>
      </c>
      <c r="F7" s="38">
        <v>0</v>
      </c>
      <c r="G7" s="38">
        <v>2</v>
      </c>
      <c r="H7" s="38" t="s">
        <v>92</v>
      </c>
      <c r="I7" s="38" t="s">
        <v>93</v>
      </c>
      <c r="J7" s="38" t="s">
        <v>94</v>
      </c>
      <c r="K7" s="38" t="s">
        <v>95</v>
      </c>
      <c r="L7" s="38" t="s">
        <v>96</v>
      </c>
      <c r="M7" s="38" t="s">
        <v>97</v>
      </c>
      <c r="N7" s="39" t="s">
        <v>98</v>
      </c>
      <c r="O7" s="39">
        <v>62.58</v>
      </c>
      <c r="P7" s="39">
        <v>99.92</v>
      </c>
      <c r="Q7" s="39">
        <v>0</v>
      </c>
      <c r="R7" s="39" t="s">
        <v>98</v>
      </c>
      <c r="S7" s="39" t="s">
        <v>98</v>
      </c>
      <c r="T7" s="39" t="s">
        <v>98</v>
      </c>
      <c r="U7" s="39">
        <v>6107839</v>
      </c>
      <c r="V7" s="39">
        <v>941.75</v>
      </c>
      <c r="W7" s="39">
        <v>6485.63</v>
      </c>
      <c r="X7" s="39">
        <v>117.36</v>
      </c>
      <c r="Y7" s="39">
        <v>121.89</v>
      </c>
      <c r="Z7" s="39">
        <v>123.4</v>
      </c>
      <c r="AA7" s="39">
        <v>118.91</v>
      </c>
      <c r="AB7" s="39">
        <v>115.78</v>
      </c>
      <c r="AC7" s="39">
        <v>113.33</v>
      </c>
      <c r="AD7" s="39">
        <v>114.05</v>
      </c>
      <c r="AE7" s="39">
        <v>114.26</v>
      </c>
      <c r="AF7" s="39">
        <v>112.98</v>
      </c>
      <c r="AG7" s="39">
        <v>112.91</v>
      </c>
      <c r="AH7" s="39">
        <v>112.91</v>
      </c>
      <c r="AI7" s="39">
        <v>34.97</v>
      </c>
      <c r="AJ7" s="39">
        <v>15.85</v>
      </c>
      <c r="AK7" s="39">
        <v>0</v>
      </c>
      <c r="AL7" s="39">
        <v>0</v>
      </c>
      <c r="AM7" s="39">
        <v>0</v>
      </c>
      <c r="AN7" s="39">
        <v>17.39</v>
      </c>
      <c r="AO7" s="39">
        <v>12.65</v>
      </c>
      <c r="AP7" s="39">
        <v>10.58</v>
      </c>
      <c r="AQ7" s="39">
        <v>10.49</v>
      </c>
      <c r="AR7" s="39">
        <v>9.92</v>
      </c>
      <c r="AS7" s="39">
        <v>9.92</v>
      </c>
      <c r="AT7" s="39">
        <v>132.97999999999999</v>
      </c>
      <c r="AU7" s="39">
        <v>129.94</v>
      </c>
      <c r="AV7" s="39">
        <v>128.97999999999999</v>
      </c>
      <c r="AW7" s="39">
        <v>131.65</v>
      </c>
      <c r="AX7" s="39">
        <v>127.48</v>
      </c>
      <c r="AY7" s="39">
        <v>212.95</v>
      </c>
      <c r="AZ7" s="39">
        <v>224.41</v>
      </c>
      <c r="BA7" s="39">
        <v>243.44</v>
      </c>
      <c r="BB7" s="39">
        <v>258.49</v>
      </c>
      <c r="BC7" s="39">
        <v>271.10000000000002</v>
      </c>
      <c r="BD7" s="39">
        <v>271.10000000000002</v>
      </c>
      <c r="BE7" s="39">
        <v>284.10000000000002</v>
      </c>
      <c r="BF7" s="39">
        <v>292.56</v>
      </c>
      <c r="BG7" s="39">
        <v>290.74</v>
      </c>
      <c r="BH7" s="39">
        <v>295.08999999999997</v>
      </c>
      <c r="BI7" s="39">
        <v>289.98</v>
      </c>
      <c r="BJ7" s="39">
        <v>333.48</v>
      </c>
      <c r="BK7" s="39">
        <v>320.31</v>
      </c>
      <c r="BL7" s="39">
        <v>303.26</v>
      </c>
      <c r="BM7" s="39">
        <v>290.31</v>
      </c>
      <c r="BN7" s="39">
        <v>272.95999999999998</v>
      </c>
      <c r="BO7" s="39">
        <v>272.95999999999998</v>
      </c>
      <c r="BP7" s="39">
        <v>117.41</v>
      </c>
      <c r="BQ7" s="39">
        <v>122.23</v>
      </c>
      <c r="BR7" s="39">
        <v>123.65</v>
      </c>
      <c r="BS7" s="39">
        <v>118.85</v>
      </c>
      <c r="BT7" s="39">
        <v>115.56</v>
      </c>
      <c r="BU7" s="39">
        <v>112.81</v>
      </c>
      <c r="BV7" s="39">
        <v>113.88</v>
      </c>
      <c r="BW7" s="39">
        <v>114.14</v>
      </c>
      <c r="BX7" s="39">
        <v>112.83</v>
      </c>
      <c r="BY7" s="39">
        <v>112.84</v>
      </c>
      <c r="BZ7" s="39">
        <v>112.84</v>
      </c>
      <c r="CA7" s="39">
        <v>63.88</v>
      </c>
      <c r="CB7" s="39">
        <v>61.36</v>
      </c>
      <c r="CC7" s="39">
        <v>60.66</v>
      </c>
      <c r="CD7" s="39">
        <v>60.58</v>
      </c>
      <c r="CE7" s="39">
        <v>62.31</v>
      </c>
      <c r="CF7" s="39">
        <v>75.3</v>
      </c>
      <c r="CG7" s="39">
        <v>74.02</v>
      </c>
      <c r="CH7" s="39">
        <v>73.03</v>
      </c>
      <c r="CI7" s="39">
        <v>73.86</v>
      </c>
      <c r="CJ7" s="39">
        <v>73.849999999999994</v>
      </c>
      <c r="CK7" s="39">
        <v>73.849999999999994</v>
      </c>
      <c r="CL7" s="39">
        <v>60.83</v>
      </c>
      <c r="CM7" s="39">
        <v>60.69</v>
      </c>
      <c r="CN7" s="39">
        <v>60.89</v>
      </c>
      <c r="CO7" s="39">
        <v>60.56</v>
      </c>
      <c r="CP7" s="39">
        <v>60.17</v>
      </c>
      <c r="CQ7" s="39">
        <v>61.82</v>
      </c>
      <c r="CR7" s="39">
        <v>61.66</v>
      </c>
      <c r="CS7" s="39">
        <v>62.19</v>
      </c>
      <c r="CT7" s="39">
        <v>61.77</v>
      </c>
      <c r="CU7" s="39">
        <v>61.69</v>
      </c>
      <c r="CV7" s="39">
        <v>61.69</v>
      </c>
      <c r="CW7" s="39">
        <v>99.98</v>
      </c>
      <c r="CX7" s="39">
        <v>99.95</v>
      </c>
      <c r="CY7" s="39">
        <v>99.97</v>
      </c>
      <c r="CZ7" s="39">
        <v>99.91</v>
      </c>
      <c r="DA7" s="39">
        <v>99.2</v>
      </c>
      <c r="DB7" s="39">
        <v>100.03</v>
      </c>
      <c r="DC7" s="39">
        <v>100.05</v>
      </c>
      <c r="DD7" s="39">
        <v>100.05</v>
      </c>
      <c r="DE7" s="39">
        <v>100.08</v>
      </c>
      <c r="DF7" s="39">
        <v>100</v>
      </c>
      <c r="DG7" s="39">
        <v>100</v>
      </c>
      <c r="DH7" s="39">
        <v>60.27</v>
      </c>
      <c r="DI7" s="39">
        <v>61.95</v>
      </c>
      <c r="DJ7" s="39">
        <v>63.54</v>
      </c>
      <c r="DK7" s="39">
        <v>64.73</v>
      </c>
      <c r="DL7" s="39">
        <v>61.24</v>
      </c>
      <c r="DM7" s="39">
        <v>52.4</v>
      </c>
      <c r="DN7" s="39">
        <v>53.56</v>
      </c>
      <c r="DO7" s="39">
        <v>54.73</v>
      </c>
      <c r="DP7" s="39">
        <v>55.77</v>
      </c>
      <c r="DQ7" s="39">
        <v>56.48</v>
      </c>
      <c r="DR7" s="39">
        <v>56.48</v>
      </c>
      <c r="DS7" s="39">
        <v>59.63</v>
      </c>
      <c r="DT7" s="39">
        <v>59.53</v>
      </c>
      <c r="DU7" s="39">
        <v>61.46</v>
      </c>
      <c r="DV7" s="39">
        <v>62.81</v>
      </c>
      <c r="DW7" s="39">
        <v>60.64</v>
      </c>
      <c r="DX7" s="39">
        <v>18.05</v>
      </c>
      <c r="DY7" s="39">
        <v>19.440000000000001</v>
      </c>
      <c r="DZ7" s="39">
        <v>22.46</v>
      </c>
      <c r="EA7" s="39">
        <v>25.84</v>
      </c>
      <c r="EB7" s="39">
        <v>27.61</v>
      </c>
      <c r="EC7" s="39">
        <v>27.61</v>
      </c>
      <c r="ED7" s="39">
        <v>0</v>
      </c>
      <c r="EE7" s="39">
        <v>0</v>
      </c>
      <c r="EF7" s="39">
        <v>0</v>
      </c>
      <c r="EG7" s="39">
        <v>0.01</v>
      </c>
      <c r="EH7" s="39">
        <v>0.04</v>
      </c>
      <c r="EI7" s="39">
        <v>0.26</v>
      </c>
      <c r="EJ7" s="39">
        <v>0.24</v>
      </c>
      <c r="EK7" s="39">
        <v>0.27</v>
      </c>
      <c r="EL7" s="39">
        <v>0.24</v>
      </c>
      <c r="EM7" s="39">
        <v>0.2</v>
      </c>
      <c r="EN7" s="39">
        <v>0.2</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花井　勝吾</cp:lastModifiedBy>
  <cp:lastPrinted>2021-01-27T00:37:46Z</cp:lastPrinted>
  <dcterms:created xsi:type="dcterms:W3CDTF">2020-12-04T02:11:40Z</dcterms:created>
  <dcterms:modified xsi:type="dcterms:W3CDTF">2021-01-27T08:48:27Z</dcterms:modified>
  <cp:category/>
</cp:coreProperties>
</file>