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4.13\30_経理２係\★仮想フォルダ\23 照会・回答\R2照会回答\210112　公営企業に係る経営比較分析表（R元決）の作成について\回答\4_財務課へ送付（ファイル名のみ変更）\"/>
    </mc:Choice>
  </mc:AlternateContent>
  <workbookProtection workbookAlgorithmName="SHA-512" workbookHashValue="N7S1y6Z8t3RNEvRQCEi5H13iKyMmujV2C8sGN6eZr2DL5mFZN5//yMame/jdFX+r3OCFYOLBLNpivF3T/24Ksw==" workbookSaltValue="EiCcxnaPlSUi167lVXJQ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AT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<sst xmlns="http://schemas.openxmlformats.org/spreadsheetml/2006/main" count="231" uniqueCount="116">
  <si>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</si>
  <si>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</si>
  <si>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</si>
  <si>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</si>
  <si>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</si>
  <si>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</si>
  <si>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</si>
  <si>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</si>
  <si>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</si>
  <si>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</si>
  <si>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</si>
  <si>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</si>
  <si>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</si>
  <si>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</si>
  <si>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</si>
  <si>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</si>
  <si>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</si>
  <si>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</si>
  <si>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</si>
  <si>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</si>
  <si>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</si>
  <si>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</si>
  <si>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</si>
  <si>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</si>
  <si>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</si>
  <si>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</si>
  <si>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</si>
  <si>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</si>
  <si>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</si>
  <si>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</si>
  <si>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</si>
  <si>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</si>
  <si>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</si>
  <si>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</si>
  <si>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</si>
  <si>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</si>
  <si>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</si>
  <si>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</si>
  <si>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</si>
  <si>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</si>
  <si>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</si>
  <si>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</si>
  <si>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</si>
  <si>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</si>
  <si>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</si>
  <si>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</si>
  <si>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</si>
  <si>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</si>
  <si>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</si>
  <si>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</si>
  <si>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</si>
  <si>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</si>
  <si>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</si>
  <si>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</si>
  <si>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</si>
  <si>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</si>
  <si>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</si>
  <si>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</si>
  <si>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</si>
  <si>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</si>
  <si>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</si>
  <si>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</si>
  <si>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</si>
  <si>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</si>
  <si>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</si>
  <si>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</si>
  <si>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</si>
  <si>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</si>
  <si>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</si>
  <si>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</si>
  <si>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</si>
  <si>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</si>
  <si>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</si>
  <si>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</si>
  <si>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</si>
  <si>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</si>
  <si>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</si>
  <si>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</si>
  <si>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</si>
  <si>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</si>
  <si>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</si>
  <si>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</si>
  <si>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</si>
  <si>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</si>
  <si>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</si>
  <si>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</si>
  <si>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</si>
  <si>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</si>
  <si>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</si>
  <si>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</si>
  <si>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</si>
  <si>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</si>
  <si>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</si>
  <si>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</si>
  <si>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</si>
  <si>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</si>
  <si>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</si>
  <si>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</si>
  <si>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</si>
  <si>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</si>
  <si>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</si>
  <si>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</si>
  <si>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</si>
  <si>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</si>
  <si>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</si>
  <si>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</si>
  <si>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</si>
  <si>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</si>
  <si>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</si>
  <si>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</si>
  <si>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</si>
  <si>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</si>
  <si>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</si>
  <si>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①については、平成26年度の会計制度見直しによるみなし償却制度の廃止により、減価償却費累計額が増加した。
①、②、③については、類似団体平均よりも上回っている。これは、昭和40年代後半に集中的に整備した管きょ、処理場、ポンプ場の老朽化が進んでおり、法定耐用年数を超える施設が今後増加していく。そのため、事業費の平準化を図りながら、改築更新のペースを加速させていく。
</t>
    <phoneticPr fontId="4"/>
  </si>
  <si>
    <t>①は、類似団体平均をやや下回っているが、100％は超えている。施設の老朽化が進む中、今後更なる改築更新が必要であることから、引き続き経営の効率化を進めていく。
②は、平成26年度の会計制度の見直し以降、黒字決算となったため、累積欠損金が0となっている。
③は現預金を十分に確保しており、類似団体平均よりも高く十分な支払能力がある状態である。
④は、これまで企業債残高の削減に取り組んできたが、平成29以降は、施設の老朽化による改築更新事業の増加に伴い、類似団体平均をやや上回っている。
⑤は、100％を下回っており、回収すべき経費を使用料で十分に賄えていない状態にある。令和２年４月１日に使用料改定を行ったが、新型コロナウイルス感染症に伴う使用料収入の減少の可能性が考えられるため、今後の状況を注視していく。
⑥は、これまでの維持管理の効率化により、類似団体平均よりもやや下回っている。今後も維持管理の効率化を行っていく。
⑦は類似団体平均よりも高く、概ね適切な施設規模と考えられる。
⑧水洗化を助成する制度の活用などにより、概ね100％に近い数値となっている。</t>
    <rPh sb="200" eb="202">
      <t>イコウ</t>
    </rPh>
    <rPh sb="305" eb="307">
      <t>シンガタ</t>
    </rPh>
    <rPh sb="314" eb="317">
      <t>カンセンショウ</t>
    </rPh>
    <rPh sb="318" eb="319">
      <t>トモナ</t>
    </rPh>
    <rPh sb="320" eb="323">
      <t>シヨウリョウ</t>
    </rPh>
    <rPh sb="323" eb="325">
      <t>シュウニュウ</t>
    </rPh>
    <rPh sb="326" eb="328">
      <t>ゲンショウ</t>
    </rPh>
    <rPh sb="329" eb="332">
      <t>カノウセイ</t>
    </rPh>
    <rPh sb="333" eb="334">
      <t>カンガ</t>
    </rPh>
    <rPh sb="341" eb="343">
      <t>コンゴ</t>
    </rPh>
    <rPh sb="344" eb="346">
      <t>ジョウキョウ</t>
    </rPh>
    <rPh sb="347" eb="349">
      <t>チュウシ</t>
    </rPh>
    <phoneticPr fontId="4"/>
  </si>
  <si>
    <t>「１．経営の健全性・効率性」では、⑤が類似団体と比較すると低い状況にある。「２．老朽化の状況」では、類似団体と比較すると老朽化が進んでいる状況にある。今後、人口減少による有収水量の減少等により、下水道使用料の減収が見込まれる一方で、老朽化した施設の改築更新費用が増加する見込みであるため、令和２年４月１日に使用料改定を行った。今後は新型コロナウイルス感染症に伴う使用料収入の減少の可能性が考えられるため、今後の状況を注視していく。また⑤が100％以上になるよう維持管理の効率化等を進めると同時に、さらなる改築更新の平準化を図ることで、健全かつ効率的な経営を実施していく。</t>
    <rPh sb="92" eb="93">
      <t>トウ</t>
    </rPh>
    <rPh sb="159" eb="160">
      <t>オコナ</t>
    </rPh>
    <rPh sb="163" eb="165">
      <t>コンゴ</t>
    </rPh>
    <rPh sb="166" eb="168">
      <t>シンガタ</t>
    </rPh>
    <rPh sb="175" eb="178">
      <t>カンセンショウ</t>
    </rPh>
    <rPh sb="179" eb="180">
      <t>トモナ</t>
    </rPh>
    <rPh sb="181" eb="186">
      <t>シヨウリョウシュウニュウ</t>
    </rPh>
    <rPh sb="230" eb="232">
      <t>イジ</t>
    </rPh>
    <rPh sb="232" eb="234">
      <t>カンリ</t>
    </rPh>
    <rPh sb="235" eb="239">
      <t>コウリツカナド</t>
    </rPh>
    <rPh sb="240" eb="241">
      <t>スス</t>
    </rPh>
    <rPh sb="244" eb="246">
      <t>ドウジ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</si>
</sst>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0.37</c:v>
                </c:pt>
                <c:pt idx="1">
                  <c:v>0.56999999999999995</c:v>
                </c:pt>
                <c:pt idx="2">
                  <c:v>1.1399999999999999</c:v>
                </c:pt>
                <c:pt idx="3">
                  <c:v>0.56000000000000005</c:v>
                </c:pt>
                <c:pt idx="4">
                  <c:v>1.02</c:v>
                </c:pt>
              </c:numCache>
            </c:numRef>
          </c:val>
          <c:extLst>
            <c:ext xmlns:c16="http://schemas.microsoft.com/office/drawing/2014/chart" uri="{C3380CC4-5D6E-409C-BE32-E72D297353CC}">
              <c16:uniqueId val="{00000000-EC7C-4905-903F-51F18170DC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EC7C-4905-903F-51F18170DC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101.56</c:v>
                </c:pt>
                <c:pt idx="1">
                  <c:v>101.8</c:v>
                </c:pt>
                <c:pt idx="2">
                  <c:v>101.91</c:v>
                </c:pt>
                <c:pt idx="3">
                  <c:v>100.95</c:v>
                </c:pt>
                <c:pt idx="4">
                  <c:v>100.66</c:v>
                </c:pt>
              </c:numCache>
            </c:numRef>
          </c:val>
          <c:extLst>
            <c:ext xmlns:c16="http://schemas.microsoft.com/office/drawing/2014/chart" uri="{C3380CC4-5D6E-409C-BE32-E72D297353CC}">
              <c16:uniqueId val="{00000000-E19B-47DF-AB33-A112F57E04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E19B-47DF-AB33-A112F57E04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45.68</c:v>
                </c:pt>
                <c:pt idx="1">
                  <c:v>47.24</c:v>
                </c:pt>
                <c:pt idx="2">
                  <c:v>48.48</c:v>
                </c:pt>
                <c:pt idx="3">
                  <c:v>49.87</c:v>
                </c:pt>
                <c:pt idx="4">
                  <c:v>51.08</c:v>
                </c:pt>
              </c:numCache>
            </c:numRef>
          </c:val>
          <c:extLst>
            <c:ext xmlns:c16="http://schemas.microsoft.com/office/drawing/2014/chart" uri="{C3380CC4-5D6E-409C-BE32-E72D297353CC}">
              <c16:uniqueId val="{00000000-4FD7-4E85-8866-5B6DE2F5C2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4FD7-4E85-8866-5B6DE2F5C2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10.84</c:v>
                </c:pt>
                <c:pt idx="1">
                  <c:v>11.92</c:v>
                </c:pt>
                <c:pt idx="2">
                  <c:v>15.12</c:v>
                </c:pt>
                <c:pt idx="3">
                  <c:v>11.85</c:v>
                </c:pt>
                <c:pt idx="4">
                  <c:v>15.91</c:v>
                </c:pt>
              </c:numCache>
            </c:numRef>
          </c:val>
          <c:extLst>
            <c:ext xmlns:c16="http://schemas.microsoft.com/office/drawing/2014/chart" uri="{C3380CC4-5D6E-409C-BE32-E72D297353CC}">
              <c16:uniqueId val="{00000000-34BC-4DFA-AB7F-B2ABBF96FF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34BC-4DFA-AB7F-B2ABBF96FF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8-41DA-94F9-EC6A83AB50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E078-41DA-94F9-EC6A83AB50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174.85</c:v>
                </c:pt>
                <c:pt idx="1">
                  <c:v>209.51</c:v>
                </c:pt>
                <c:pt idx="2">
                  <c:v>165.21</c:v>
                </c:pt>
                <c:pt idx="3">
                  <c:v>202.87</c:v>
                </c:pt>
                <c:pt idx="4">
                  <c:v>174.42</c:v>
                </c:pt>
              </c:numCache>
            </c:numRef>
          </c:val>
          <c:extLst>
            <c:ext xmlns:c16="http://schemas.microsoft.com/office/drawing/2014/chart" uri="{C3380CC4-5D6E-409C-BE32-E72D297353CC}">
              <c16:uniqueId val="{00000000-4863-4952-991B-B05B463DC6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4863-4952-991B-B05B463DC6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566.62</c:v>
                </c:pt>
                <c:pt idx="1">
                  <c:v>554.29999999999995</c:v>
                </c:pt>
                <c:pt idx="2">
                  <c:v>559.75</c:v>
                </c:pt>
                <c:pt idx="3">
                  <c:v>561.91</c:v>
                </c:pt>
                <c:pt idx="4">
                  <c:v>576.97</c:v>
                </c:pt>
              </c:numCache>
            </c:numRef>
          </c:val>
          <c:extLst>
            <c:ext xmlns:c16="http://schemas.microsoft.com/office/drawing/2014/chart" uri="{C3380CC4-5D6E-409C-BE32-E72D297353CC}">
              <c16:uniqueId val="{00000000-BA1B-464E-8124-030335731B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BA1B-464E-8124-030335731B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96.6</c:v>
                </c:pt>
                <c:pt idx="1">
                  <c:v>97.04</c:v>
                </c:pt>
                <c:pt idx="2">
                  <c:v>98.57</c:v>
                </c:pt>
                <c:pt idx="3">
                  <c:v>95.76</c:v>
                </c:pt>
                <c:pt idx="4">
                  <c:v>94.57</c:v>
                </c:pt>
              </c:numCache>
            </c:numRef>
          </c:val>
          <c:extLst>
            <c:ext xmlns:c16="http://schemas.microsoft.com/office/drawing/2014/chart" uri="{C3380CC4-5D6E-409C-BE32-E72D297353CC}">
              <c16:uniqueId val="{00000000-434F-4669-B2EC-0B76FC04C6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434F-4669-B2EC-0B76FC04C6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113.49</c:v>
                </c:pt>
                <c:pt idx="1">
                  <c:v>112.93</c:v>
                </c:pt>
                <c:pt idx="2">
                  <c:v>111.61</c:v>
                </c:pt>
                <c:pt idx="3">
                  <c:v>114.92</c:v>
                </c:pt>
                <c:pt idx="4">
                  <c:v>115.84</c:v>
                </c:pt>
              </c:numCache>
            </c:numRef>
          </c:val>
          <c:extLst>
            <c:ext xmlns:c16="http://schemas.microsoft.com/office/drawing/2014/chart" uri="{C3380CC4-5D6E-409C-BE32-E72D297353CC}">
              <c16:uniqueId val="{00000000-D6A6-4E3B-B9EB-7E9EE63C55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D6A6-4E3B-B9EB-7E9EE63C55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72.44</c:v>
                </c:pt>
                <c:pt idx="1">
                  <c:v>70.83</c:v>
                </c:pt>
                <c:pt idx="2">
                  <c:v>75.94</c:v>
                </c:pt>
                <c:pt idx="3">
                  <c:v>72.569999999999993</c:v>
                </c:pt>
                <c:pt idx="4">
                  <c:v>70.03</c:v>
                </c:pt>
              </c:numCache>
            </c:numRef>
          </c:val>
          <c:extLst>
            <c:ext xmlns:c16="http://schemas.microsoft.com/office/drawing/2014/chart" uri="{C3380CC4-5D6E-409C-BE32-E72D297353CC}">
              <c16:uniqueId val="{00000000-BB92-46FE-96B9-9D041E911A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BB92-46FE-96B9-9D041E911A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99.88</c:v>
                </c:pt>
                <c:pt idx="1">
                  <c:v>99.89</c:v>
                </c:pt>
                <c:pt idx="2">
                  <c:v>99.89</c:v>
                </c:pt>
                <c:pt idx="3">
                  <c:v>99.89</c:v>
                </c:pt>
                <c:pt idx="4">
                  <c:v>99.9</c:v>
                </c:pt>
              </c:numCache>
            </c:numRef>
          </c:val>
          <c:extLst>
            <c:ext xmlns:c16="http://schemas.microsoft.com/office/drawing/2014/chart" uri="{C3380CC4-5D6E-409C-BE32-E72D297353CC}">
              <c16:uniqueId val="{00000000-3804-4ED0-9CCA-EF867D4226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3804-4ED0-9CCA-EF867D4226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神戸市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1533588</v>
      </c>
      <c r="AM8" s="51"/>
      <c r="AN8" s="51"/>
      <c r="AO8" s="51"/>
      <c r="AP8" s="51"/>
      <c r="AQ8" s="51"/>
      <c r="AR8" s="51"/>
      <c r="AS8" s="51"/>
      <c r="AT8" s="46">
        <f>データ!T6</f>
        <v>557.01</v>
      </c>
      <c r="AU8" s="46"/>
      <c r="AV8" s="46"/>
      <c r="AW8" s="46"/>
      <c r="AX8" s="46"/>
      <c r="AY8" s="46"/>
      <c r="AZ8" s="46"/>
      <c r="BA8" s="46"/>
      <c r="BB8" s="46">
        <f>データ!U6</f>
        <v>2753.25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75.900000000000006</v>
      </c>
      <c r="J10" s="46"/>
      <c r="K10" s="46"/>
      <c r="L10" s="46"/>
      <c r="M10" s="46"/>
      <c r="N10" s="46"/>
      <c r="O10" s="46"/>
      <c r="P10" s="46">
        <f>データ!P6</f>
        <v>97.71</v>
      </c>
      <c r="Q10" s="46"/>
      <c r="R10" s="46"/>
      <c r="S10" s="46"/>
      <c r="T10" s="46"/>
      <c r="U10" s="46"/>
      <c r="V10" s="46"/>
      <c r="W10" s="46">
        <f>データ!Q6</f>
        <v>94.93</v>
      </c>
      <c r="X10" s="46"/>
      <c r="Y10" s="46"/>
      <c r="Z10" s="46"/>
      <c r="AA10" s="46"/>
      <c r="AB10" s="46"/>
      <c r="AC10" s="46"/>
      <c r="AD10" s="51">
        <f>データ!R6</f>
        <v>1595</v>
      </c>
      <c r="AE10" s="51"/>
      <c r="AF10" s="51"/>
      <c r="AG10" s="51"/>
      <c r="AH10" s="51"/>
      <c r="AI10" s="51"/>
      <c r="AJ10" s="51"/>
      <c r="AK10" s="2"/>
      <c r="AL10" s="51">
        <f>データ!V6</f>
        <v>1494060</v>
      </c>
      <c r="AM10" s="51"/>
      <c r="AN10" s="51"/>
      <c r="AO10" s="51"/>
      <c r="AP10" s="51"/>
      <c r="AQ10" s="51"/>
      <c r="AR10" s="51"/>
      <c r="AS10" s="51"/>
      <c r="AT10" s="46">
        <f>データ!W6</f>
        <v>170.56</v>
      </c>
      <c r="AU10" s="46"/>
      <c r="AV10" s="46"/>
      <c r="AW10" s="46"/>
      <c r="AX10" s="46"/>
      <c r="AY10" s="46"/>
      <c r="AZ10" s="46"/>
      <c r="BA10" s="46"/>
      <c r="BB10" s="46">
        <f>データ!X6</f>
        <v>8759.73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StHg439TDEXdpHSD67lbMq3siprXUpctv002HCw1Hh7H2wjwHgJ9dZSWCTCo4WCTdja8FKod4Wcsf1qg2FHIg==" saltValue="Z9SqggleneX82ztzmOVh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281000</v>
      </c>
      <c r="D6" s="33">
        <f t="shared" si="3"/>
        <v>46</v>
      </c>
      <c r="E6" s="33">
        <f t="shared" si="3"/>
        <v>17</v>
      </c>
      <c r="F6" s="33">
        <f t="shared" si="3"/>
        <v>1</v>
      </c>
      <c r="G6" s="33">
        <f t="shared" si="3"/>
        <v>0</v>
      </c>
      <c r="H6" s="33" t="str">
        <f t="shared" si="3"/>
        <v>兵庫県　神戸市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75.900000000000006</v>
      </c>
      <c r="P6" s="34">
        <f t="shared" si="3"/>
        <v>97.71</v>
      </c>
      <c r="Q6" s="34">
        <f t="shared" si="3"/>
        <v>94.93</v>
      </c>
      <c r="R6" s="34">
        <f t="shared" si="3"/>
        <v>1595</v>
      </c>
      <c r="S6" s="34">
        <f t="shared" si="3"/>
        <v>1533588</v>
      </c>
      <c r="T6" s="34">
        <f t="shared" si="3"/>
        <v>557.01</v>
      </c>
      <c r="U6" s="34">
        <f t="shared" si="3"/>
        <v>2753.25</v>
      </c>
      <c r="V6" s="34">
        <f t="shared" si="3"/>
        <v>1494060</v>
      </c>
      <c r="W6" s="34">
        <f t="shared" si="3"/>
        <v>170.56</v>
      </c>
      <c r="X6" s="34">
        <f t="shared" si="3"/>
        <v>8759.73</v>
      </c>
      <c r="Y6" s="35">
        <f>IF(Y7="",NA(),Y7)</f>
        <v>101.56</v>
      </c>
      <c r="Z6" s="35">
        <f t="shared" ref="Z6:AH6" si="4">IF(Z7="",NA(),Z7)</f>
        <v>101.8</v>
      </c>
      <c r="AA6" s="35">
        <f t="shared" si="4"/>
        <v>101.91</v>
      </c>
      <c r="AB6" s="35">
        <f t="shared" si="4"/>
        <v>100.95</v>
      </c>
      <c r="AC6" s="35">
        <f t="shared" si="4"/>
        <v>100.66</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174.85</v>
      </c>
      <c r="AV6" s="35">
        <f t="shared" ref="AV6:BD6" si="6">IF(AV7="",NA(),AV7)</f>
        <v>209.51</v>
      </c>
      <c r="AW6" s="35">
        <f t="shared" si="6"/>
        <v>165.21</v>
      </c>
      <c r="AX6" s="35">
        <f t="shared" si="6"/>
        <v>202.87</v>
      </c>
      <c r="AY6" s="35">
        <f t="shared" si="6"/>
        <v>174.42</v>
      </c>
      <c r="AZ6" s="35">
        <f t="shared" si="6"/>
        <v>56.18</v>
      </c>
      <c r="BA6" s="35">
        <f t="shared" si="6"/>
        <v>59.45</v>
      </c>
      <c r="BB6" s="35">
        <f t="shared" si="6"/>
        <v>64.94</v>
      </c>
      <c r="BC6" s="35">
        <f t="shared" si="6"/>
        <v>70.08</v>
      </c>
      <c r="BD6" s="35">
        <f t="shared" si="6"/>
        <v>72.92</v>
      </c>
      <c r="BE6" s="34" t="str">
        <f>IF(BE7="","",IF(BE7="-","【-】","【"&amp;SUBSTITUTE(TEXT(BE7,"#,##0.00"),"-","△")&amp;"】"))</f>
        <v>【69.54】</v>
      </c>
      <c r="BF6" s="35">
        <f>IF(BF7="",NA(),BF7)</f>
        <v>566.62</v>
      </c>
      <c r="BG6" s="35">
        <f t="shared" ref="BG6:BO6" si="7">IF(BG7="",NA(),BG7)</f>
        <v>554.29999999999995</v>
      </c>
      <c r="BH6" s="35">
        <f t="shared" si="7"/>
        <v>559.75</v>
      </c>
      <c r="BI6" s="35">
        <f t="shared" si="7"/>
        <v>561.91</v>
      </c>
      <c r="BJ6" s="35">
        <f t="shared" si="7"/>
        <v>576.97</v>
      </c>
      <c r="BK6" s="35">
        <f t="shared" si="7"/>
        <v>594.09</v>
      </c>
      <c r="BL6" s="35">
        <f t="shared" si="7"/>
        <v>576.02</v>
      </c>
      <c r="BM6" s="35">
        <f t="shared" si="7"/>
        <v>549.48</v>
      </c>
      <c r="BN6" s="35">
        <f t="shared" si="7"/>
        <v>537.13</v>
      </c>
      <c r="BO6" s="35">
        <f t="shared" si="7"/>
        <v>531.38</v>
      </c>
      <c r="BP6" s="34" t="str">
        <f>IF(BP7="","",IF(BP7="-","【-】","【"&amp;SUBSTITUTE(TEXT(BP7,"#,##0.00"),"-","△")&amp;"】"))</f>
        <v>【682.51】</v>
      </c>
      <c r="BQ6" s="35">
        <f>IF(BQ7="",NA(),BQ7)</f>
        <v>96.6</v>
      </c>
      <c r="BR6" s="35">
        <f t="shared" ref="BR6:BZ6" si="8">IF(BR7="",NA(),BR7)</f>
        <v>97.04</v>
      </c>
      <c r="BS6" s="35">
        <f t="shared" si="8"/>
        <v>98.57</v>
      </c>
      <c r="BT6" s="35">
        <f t="shared" si="8"/>
        <v>95.76</v>
      </c>
      <c r="BU6" s="35">
        <f t="shared" si="8"/>
        <v>94.57</v>
      </c>
      <c r="BV6" s="35">
        <f t="shared" si="8"/>
        <v>114.03</v>
      </c>
      <c r="BW6" s="35">
        <f t="shared" si="8"/>
        <v>113.34</v>
      </c>
      <c r="BX6" s="35">
        <f t="shared" si="8"/>
        <v>113.83</v>
      </c>
      <c r="BY6" s="35">
        <f t="shared" si="8"/>
        <v>112.43</v>
      </c>
      <c r="BZ6" s="35">
        <f t="shared" si="8"/>
        <v>110.92</v>
      </c>
      <c r="CA6" s="34" t="str">
        <f>IF(CA7="","",IF(CA7="-","【-】","【"&amp;SUBSTITUTE(TEXT(CA7,"#,##0.00"),"-","△")&amp;"】"))</f>
        <v>【100.34】</v>
      </c>
      <c r="CB6" s="35">
        <f>IF(CB7="",NA(),CB7)</f>
        <v>113.49</v>
      </c>
      <c r="CC6" s="35">
        <f t="shared" ref="CC6:CK6" si="9">IF(CC7="",NA(),CC7)</f>
        <v>112.93</v>
      </c>
      <c r="CD6" s="35">
        <f t="shared" si="9"/>
        <v>111.61</v>
      </c>
      <c r="CE6" s="35">
        <f t="shared" si="9"/>
        <v>114.92</v>
      </c>
      <c r="CF6" s="35">
        <f t="shared" si="9"/>
        <v>115.84</v>
      </c>
      <c r="CG6" s="35">
        <f t="shared" si="9"/>
        <v>116.93</v>
      </c>
      <c r="CH6" s="35">
        <f t="shared" si="9"/>
        <v>117.4</v>
      </c>
      <c r="CI6" s="35">
        <f t="shared" si="9"/>
        <v>116.87</v>
      </c>
      <c r="CJ6" s="35">
        <f t="shared" si="9"/>
        <v>118.55</v>
      </c>
      <c r="CK6" s="35">
        <f t="shared" si="9"/>
        <v>119.33</v>
      </c>
      <c r="CL6" s="34" t="str">
        <f>IF(CL7="","",IF(CL7="-","【-】","【"&amp;SUBSTITUTE(TEXT(CL7,"#,##0.00"),"-","△")&amp;"】"))</f>
        <v>【136.15】</v>
      </c>
      <c r="CM6" s="35">
        <f>IF(CM7="",NA(),CM7)</f>
        <v>72.44</v>
      </c>
      <c r="CN6" s="35">
        <f t="shared" ref="CN6:CV6" si="10">IF(CN7="",NA(),CN7)</f>
        <v>70.83</v>
      </c>
      <c r="CO6" s="35">
        <f t="shared" si="10"/>
        <v>75.94</v>
      </c>
      <c r="CP6" s="35">
        <f t="shared" si="10"/>
        <v>72.569999999999993</v>
      </c>
      <c r="CQ6" s="35">
        <f t="shared" si="10"/>
        <v>70.03</v>
      </c>
      <c r="CR6" s="35">
        <f t="shared" si="10"/>
        <v>58.79</v>
      </c>
      <c r="CS6" s="35">
        <f t="shared" si="10"/>
        <v>59.16</v>
      </c>
      <c r="CT6" s="35">
        <f t="shared" si="10"/>
        <v>59.44</v>
      </c>
      <c r="CU6" s="35">
        <f t="shared" si="10"/>
        <v>57.38</v>
      </c>
      <c r="CV6" s="35">
        <f t="shared" si="10"/>
        <v>58.09</v>
      </c>
      <c r="CW6" s="34" t="str">
        <f>IF(CW7="","",IF(CW7="-","【-】","【"&amp;SUBSTITUTE(TEXT(CW7,"#,##0.00"),"-","△")&amp;"】"))</f>
        <v>【59.64】</v>
      </c>
      <c r="CX6" s="35">
        <f>IF(CX7="",NA(),CX7)</f>
        <v>99.88</v>
      </c>
      <c r="CY6" s="35">
        <f t="shared" ref="CY6:DG6" si="11">IF(CY7="",NA(),CY7)</f>
        <v>99.89</v>
      </c>
      <c r="CZ6" s="35">
        <f t="shared" si="11"/>
        <v>99.89</v>
      </c>
      <c r="DA6" s="35">
        <f t="shared" si="11"/>
        <v>99.89</v>
      </c>
      <c r="DB6" s="35">
        <f t="shared" si="11"/>
        <v>99.9</v>
      </c>
      <c r="DC6" s="35">
        <f t="shared" si="11"/>
        <v>98.76</v>
      </c>
      <c r="DD6" s="35">
        <f t="shared" si="11"/>
        <v>98.86</v>
      </c>
      <c r="DE6" s="35">
        <f t="shared" si="11"/>
        <v>98.9</v>
      </c>
      <c r="DF6" s="35">
        <f t="shared" si="11"/>
        <v>98.98</v>
      </c>
      <c r="DG6" s="35">
        <f t="shared" si="11"/>
        <v>99.01</v>
      </c>
      <c r="DH6" s="34" t="str">
        <f>IF(DH7="","",IF(DH7="-","【-】","【"&amp;SUBSTITUTE(TEXT(DH7,"#,##0.00"),"-","△")&amp;"】"))</f>
        <v>【95.35】</v>
      </c>
      <c r="DI6" s="35">
        <f>IF(DI7="",NA(),DI7)</f>
        <v>45.68</v>
      </c>
      <c r="DJ6" s="35">
        <f t="shared" ref="DJ6:DR6" si="12">IF(DJ7="",NA(),DJ7)</f>
        <v>47.24</v>
      </c>
      <c r="DK6" s="35">
        <f t="shared" si="12"/>
        <v>48.48</v>
      </c>
      <c r="DL6" s="35">
        <f t="shared" si="12"/>
        <v>49.87</v>
      </c>
      <c r="DM6" s="35">
        <f t="shared" si="12"/>
        <v>51.08</v>
      </c>
      <c r="DN6" s="35">
        <f t="shared" si="12"/>
        <v>43.2</v>
      </c>
      <c r="DO6" s="35">
        <f t="shared" si="12"/>
        <v>44.55</v>
      </c>
      <c r="DP6" s="35">
        <f t="shared" si="12"/>
        <v>45.79</v>
      </c>
      <c r="DQ6" s="35">
        <f t="shared" si="12"/>
        <v>47.06</v>
      </c>
      <c r="DR6" s="35">
        <f t="shared" si="12"/>
        <v>48.25</v>
      </c>
      <c r="DS6" s="34" t="str">
        <f>IF(DS7="","",IF(DS7="-","【-】","【"&amp;SUBSTITUTE(TEXT(DS7,"#,##0.00"),"-","△")&amp;"】"))</f>
        <v>【38.57】</v>
      </c>
      <c r="DT6" s="35">
        <f>IF(DT7="",NA(),DT7)</f>
        <v>10.84</v>
      </c>
      <c r="DU6" s="35">
        <f t="shared" ref="DU6:EC6" si="13">IF(DU7="",NA(),DU7)</f>
        <v>11.92</v>
      </c>
      <c r="DV6" s="35">
        <f t="shared" si="13"/>
        <v>15.12</v>
      </c>
      <c r="DW6" s="35">
        <f t="shared" si="13"/>
        <v>11.85</v>
      </c>
      <c r="DX6" s="35">
        <f t="shared" si="13"/>
        <v>15.91</v>
      </c>
      <c r="DY6" s="35">
        <f t="shared" si="13"/>
        <v>7.39</v>
      </c>
      <c r="DZ6" s="35">
        <f t="shared" si="13"/>
        <v>8.25</v>
      </c>
      <c r="EA6" s="35">
        <f t="shared" si="13"/>
        <v>9</v>
      </c>
      <c r="EB6" s="35">
        <f t="shared" si="13"/>
        <v>9.6300000000000008</v>
      </c>
      <c r="EC6" s="35">
        <f t="shared" si="13"/>
        <v>10.76</v>
      </c>
      <c r="ED6" s="34" t="str">
        <f>IF(ED7="","",IF(ED7="-","【-】","【"&amp;SUBSTITUTE(TEXT(ED7,"#,##0.00"),"-","△")&amp;"】"))</f>
        <v>【5.90】</v>
      </c>
      <c r="EE6" s="35">
        <f>IF(EE7="",NA(),EE7)</f>
        <v>0.37</v>
      </c>
      <c r="EF6" s="35">
        <f t="shared" ref="EF6:EN6" si="14">IF(EF7="",NA(),EF7)</f>
        <v>0.56999999999999995</v>
      </c>
      <c r="EG6" s="35">
        <f t="shared" si="14"/>
        <v>1.1399999999999999</v>
      </c>
      <c r="EH6" s="35">
        <f t="shared" si="14"/>
        <v>0.56000000000000005</v>
      </c>
      <c r="EI6" s="35">
        <f t="shared" si="14"/>
        <v>1.02</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281000</v>
      </c>
      <c r="D7" s="37">
        <v>46</v>
      </c>
      <c r="E7" s="37">
        <v>17</v>
      </c>
      <c r="F7" s="37">
        <v>1</v>
      </c>
      <c r="G7" s="37">
        <v>0</v>
      </c>
      <c r="H7" s="37" t="s">
        <v>95</v>
      </c>
      <c r="I7" s="37" t="s">
        <v>96</v>
      </c>
      <c r="J7" s="37" t="s">
        <v>97</v>
      </c>
      <c r="K7" s="37" t="s">
        <v>98</v>
      </c>
      <c r="L7" s="37" t="s">
        <v>99</v>
      </c>
      <c r="M7" s="37" t="s">
        <v>100</v>
      </c>
      <c r="N7" s="38" t="s">
        <v>101</v>
      </c>
      <c r="O7" s="38">
        <v>75.900000000000006</v>
      </c>
      <c r="P7" s="38">
        <v>97.71</v>
      </c>
      <c r="Q7" s="38">
        <v>94.93</v>
      </c>
      <c r="R7" s="38">
        <v>1595</v>
      </c>
      <c r="S7" s="38">
        <v>1533588</v>
      </c>
      <c r="T7" s="38">
        <v>557.01</v>
      </c>
      <c r="U7" s="38">
        <v>2753.25</v>
      </c>
      <c r="V7" s="38">
        <v>1494060</v>
      </c>
      <c r="W7" s="38">
        <v>170.56</v>
      </c>
      <c r="X7" s="38">
        <v>8759.73</v>
      </c>
      <c r="Y7" s="38">
        <v>101.56</v>
      </c>
      <c r="Z7" s="38">
        <v>101.8</v>
      </c>
      <c r="AA7" s="38">
        <v>101.91</v>
      </c>
      <c r="AB7" s="38">
        <v>100.95</v>
      </c>
      <c r="AC7" s="38">
        <v>100.66</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174.85</v>
      </c>
      <c r="AV7" s="38">
        <v>209.51</v>
      </c>
      <c r="AW7" s="38">
        <v>165.21</v>
      </c>
      <c r="AX7" s="38">
        <v>202.87</v>
      </c>
      <c r="AY7" s="38">
        <v>174.42</v>
      </c>
      <c r="AZ7" s="38">
        <v>56.18</v>
      </c>
      <c r="BA7" s="38">
        <v>59.45</v>
      </c>
      <c r="BB7" s="38">
        <v>64.94</v>
      </c>
      <c r="BC7" s="38">
        <v>70.08</v>
      </c>
      <c r="BD7" s="38">
        <v>72.92</v>
      </c>
      <c r="BE7" s="38">
        <v>69.540000000000006</v>
      </c>
      <c r="BF7" s="38">
        <v>566.62</v>
      </c>
      <c r="BG7" s="38">
        <v>554.29999999999995</v>
      </c>
      <c r="BH7" s="38">
        <v>559.75</v>
      </c>
      <c r="BI7" s="38">
        <v>561.91</v>
      </c>
      <c r="BJ7" s="38">
        <v>576.97</v>
      </c>
      <c r="BK7" s="38">
        <v>594.09</v>
      </c>
      <c r="BL7" s="38">
        <v>576.02</v>
      </c>
      <c r="BM7" s="38">
        <v>549.48</v>
      </c>
      <c r="BN7" s="38">
        <v>537.13</v>
      </c>
      <c r="BO7" s="38">
        <v>531.38</v>
      </c>
      <c r="BP7" s="38">
        <v>682.51</v>
      </c>
      <c r="BQ7" s="38">
        <v>96.6</v>
      </c>
      <c r="BR7" s="38">
        <v>97.04</v>
      </c>
      <c r="BS7" s="38">
        <v>98.57</v>
      </c>
      <c r="BT7" s="38">
        <v>95.76</v>
      </c>
      <c r="BU7" s="38">
        <v>94.57</v>
      </c>
      <c r="BV7" s="38">
        <v>114.03</v>
      </c>
      <c r="BW7" s="38">
        <v>113.34</v>
      </c>
      <c r="BX7" s="38">
        <v>113.83</v>
      </c>
      <c r="BY7" s="38">
        <v>112.43</v>
      </c>
      <c r="BZ7" s="38">
        <v>110.92</v>
      </c>
      <c r="CA7" s="38">
        <v>100.34</v>
      </c>
      <c r="CB7" s="38">
        <v>113.49</v>
      </c>
      <c r="CC7" s="38">
        <v>112.93</v>
      </c>
      <c r="CD7" s="38">
        <v>111.61</v>
      </c>
      <c r="CE7" s="38">
        <v>114.92</v>
      </c>
      <c r="CF7" s="38">
        <v>115.84</v>
      </c>
      <c r="CG7" s="38">
        <v>116.93</v>
      </c>
      <c r="CH7" s="38">
        <v>117.4</v>
      </c>
      <c r="CI7" s="38">
        <v>116.87</v>
      </c>
      <c r="CJ7" s="38">
        <v>118.55</v>
      </c>
      <c r="CK7" s="38">
        <v>119.33</v>
      </c>
      <c r="CL7" s="38">
        <v>136.15</v>
      </c>
      <c r="CM7" s="38">
        <v>72.44</v>
      </c>
      <c r="CN7" s="38">
        <v>70.83</v>
      </c>
      <c r="CO7" s="38">
        <v>75.94</v>
      </c>
      <c r="CP7" s="38">
        <v>72.569999999999993</v>
      </c>
      <c r="CQ7" s="38">
        <v>70.03</v>
      </c>
      <c r="CR7" s="38">
        <v>58.79</v>
      </c>
      <c r="CS7" s="38">
        <v>59.16</v>
      </c>
      <c r="CT7" s="38">
        <v>59.44</v>
      </c>
      <c r="CU7" s="38">
        <v>57.38</v>
      </c>
      <c r="CV7" s="38">
        <v>58.09</v>
      </c>
      <c r="CW7" s="38">
        <v>59.64</v>
      </c>
      <c r="CX7" s="38">
        <v>99.88</v>
      </c>
      <c r="CY7" s="38">
        <v>99.89</v>
      </c>
      <c r="CZ7" s="38">
        <v>99.89</v>
      </c>
      <c r="DA7" s="38">
        <v>99.89</v>
      </c>
      <c r="DB7" s="38">
        <v>99.9</v>
      </c>
      <c r="DC7" s="38">
        <v>98.76</v>
      </c>
      <c r="DD7" s="38">
        <v>98.86</v>
      </c>
      <c r="DE7" s="38">
        <v>98.9</v>
      </c>
      <c r="DF7" s="38">
        <v>98.98</v>
      </c>
      <c r="DG7" s="38">
        <v>99.01</v>
      </c>
      <c r="DH7" s="38">
        <v>95.35</v>
      </c>
      <c r="DI7" s="38">
        <v>45.68</v>
      </c>
      <c r="DJ7" s="38">
        <v>47.24</v>
      </c>
      <c r="DK7" s="38">
        <v>48.48</v>
      </c>
      <c r="DL7" s="38">
        <v>49.87</v>
      </c>
      <c r="DM7" s="38">
        <v>51.08</v>
      </c>
      <c r="DN7" s="38">
        <v>43.2</v>
      </c>
      <c r="DO7" s="38">
        <v>44.55</v>
      </c>
      <c r="DP7" s="38">
        <v>45.79</v>
      </c>
      <c r="DQ7" s="38">
        <v>47.06</v>
      </c>
      <c r="DR7" s="38">
        <v>48.25</v>
      </c>
      <c r="DS7" s="38">
        <v>38.57</v>
      </c>
      <c r="DT7" s="38">
        <v>10.84</v>
      </c>
      <c r="DU7" s="38">
        <v>11.92</v>
      </c>
      <c r="DV7" s="38">
        <v>15.12</v>
      </c>
      <c r="DW7" s="38">
        <v>11.85</v>
      </c>
      <c r="DX7" s="38">
        <v>15.91</v>
      </c>
      <c r="DY7" s="38">
        <v>7.39</v>
      </c>
      <c r="DZ7" s="38">
        <v>8.25</v>
      </c>
      <c r="EA7" s="38">
        <v>9</v>
      </c>
      <c r="EB7" s="38">
        <v>9.6300000000000008</v>
      </c>
      <c r="EC7" s="38">
        <v>10.76</v>
      </c>
      <c r="ED7" s="38">
        <v>5.9</v>
      </c>
      <c r="EE7" s="38">
        <v>0.37</v>
      </c>
      <c r="EF7" s="38">
        <v>0.56999999999999995</v>
      </c>
      <c r="EG7" s="38">
        <v>1.1399999999999999</v>
      </c>
      <c r="EH7" s="38">
        <v>0.56000000000000005</v>
      </c>
      <c r="EI7" s="38">
        <v>1.02</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2021-01-27T00:59:29Z</cp:lastPrinted>
  <dcterms:created xsi:type="dcterms:W3CDTF">2020-12-04T02:28:41Z</dcterms:created>
  <dcterms:modified xsi:type="dcterms:W3CDTF">2021-01-27T23:34:23Z</dcterms:modified>
  <cp:category/>
</cp:coreProperties>
</file>