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54.13\30_経理２係\★仮想フォルダ\23 照会・回答\R2照会回答\210112　公営企業に係る経営比較分析表（R元決）の作成について\回答\3_係長レク後\"/>
    </mc:Choice>
  </mc:AlternateContent>
  <workbookProtection workbookAlgorithmName="SHA-512" workbookHashValue="Cc6IrUFUJo93Mpzm87ADU9hs0Pjo0wXRv5CqxXl+wEbVYpXusoHoUPwfZ4NXWj+SjZwEcYRWi1vKKTMrYcHIhw==" workbookSaltValue="pJ8gYQQXd4KdEL7FukuvL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X6" i="5" l="1"/>
  <c r="F10" i="5" l="1"/>
  <c r="E10" i="5"/>
  <c r="D10" i="5"/>
  <c r="C10" i="5"/>
  <c r="B10" i="5"/>
  <c r="EO6" i="5"/>
  <c r="EN6" i="5"/>
  <c r="EM6" i="5"/>
  <c r="EL6" i="5"/>
  <c r="EK6" i="5"/>
  <c r="EJ6" i="5"/>
  <c r="EI6" i="5"/>
  <c r="EH6" i="5"/>
  <c r="EG6" i="5"/>
  <c r="EF6" i="5"/>
  <c r="EE6" i="5"/>
  <c r="ED6" i="5"/>
  <c r="EC6" i="5"/>
  <c r="EB6" i="5"/>
  <c r="EA6" i="5"/>
  <c r="DZ6" i="5"/>
  <c r="DY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<sst xmlns="http://schemas.openxmlformats.org/spreadsheetml/2006/main" count="240" uniqueCount="117">
  <si>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</si>
  <si>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</si>
  <si>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</si>
  <si>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</si>
  <si>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</si>
  <si>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</si>
  <si>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</si>
  <si>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</si>
  <si>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</si>
  <si>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</si>
  <si>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</si>
  <si>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</si>
  <si>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</si>
  <si>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</si>
  <si>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</si>
  <si>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</si>
  <si>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</si>
  <si>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</si>
  <si>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</si>
  <si>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</si>
  <si>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</si>
  <si>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</si>
  <si>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</si>
  <si>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</si>
  <si>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</si>
  <si>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</si>
  <si>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</si>
  <si>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</si>
  <si>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</si>
  <si>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</si>
  <si>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</si>
  <si>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</si>
  <si>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</si>
  <si>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</si>
  <si>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</si>
  <si>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</si>
  <si>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</si>
  <si>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</si>
  <si>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</si>
  <si>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</si>
  <si>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</si>
  <si>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</si>
  <si>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</si>
  <si>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</si>
  <si>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</si>
  <si>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</si>
  <si>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</si>
  <si>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</si>
  <si>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</si>
  <si>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</si>
  <si>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</si>
  <si>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</si>
  <si>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</si>
  <si>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</si>
  <si>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</si>
  <si>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</si>
  <si>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</si>
  <si>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</si>
  <si>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</si>
  <si>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</si>
  <si>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</si>
  <si>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</si>
  <si>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</si>
  <si>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</si>
  <si>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</si>
  <si>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</si>
  <si>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</si>
  <si>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</si>
  <si>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</si>
  <si>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</si>
  <si>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</si>
  <si>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</si>
  <si>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</si>
  <si>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</si>
  <si>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</si>
  <si>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</si>
  <si>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</si>
  <si>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</si>
  <si>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</si>
  <si>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</si>
  <si>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</si>
  <si>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</si>
  <si>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</si>
  <si>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</si>
  <si>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</si>
  <si>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</si>
  <si>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</si>
  <si>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</si>
  <si>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</si>
  <si>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</si>
  <si>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</si>
  <si>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</si>
  <si>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</si>
  <si>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</si>
  <si>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</si>
  <si>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</si>
  <si>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</si>
  <si>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</si>
  <si>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</si>
  <si>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</si>
  <si>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</si>
  <si>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</si>
  <si>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</si>
  <si>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</si>
  <si>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</si>
  <si>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</si>
  <si>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</si>
  <si>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</si>
  <si>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</si>
  <si>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</si>
  <si>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</si>
  <si>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</si>
  <si>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</si>
  <si>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</si>
  <si>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特定環境保全公共下水道は、市街化調整区域の一部において公共下水道の整備を行ったものであり、処理区域内人口が約15,000人であり、使用料収入が少なくなっている。そのため、①や④については、費用や企業債残高に対する収益が少ない。
②について、令和元年度より累積欠損金が発生しているが、これは阪神淡路大震災後、平成８～10年の3年にわたり緊急避難的にカットされた一般会計補助金153億円を、特別利益として平成30年度までに順次返還を受けていたが、令和元年度から返還分がなくなったことに伴い令和元年度決算が赤字となったことで発生したものである。</t>
    <phoneticPr fontId="4"/>
  </si>
  <si>
    <t>①については、類似団体より数値が高く、施設の老朽化が進んでいるため、今後の改築更新に備える必要がある。
法定耐用年数を経過した管渠はまだ存在しないため、②や③の指標は０となっている。</t>
    <phoneticPr fontId="4"/>
  </si>
  <si>
    <t>公共下水道を含めた下水道事業全体として、今後、下水道使用料収入が減少傾向にある一方で、老朽化した施設の改築更新費用が増加する見込みであるため、令和２年４月１日に使用料改定を行った。新型コロナウイルス感染症に伴う使用料収入の減少にも注視しつつ、健全かつ効率的な経営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</si>
</sst>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99-439F-A01D-9A216DF64A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B499-439F-A01D-9A216DF64A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45-4D46-A77E-9974D86CE1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F345-4D46-A77E-9974D86CE1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99.89</c:v>
                </c:pt>
                <c:pt idx="1">
                  <c:v>99.89</c:v>
                </c:pt>
                <c:pt idx="2">
                  <c:v>99.89</c:v>
                </c:pt>
                <c:pt idx="3">
                  <c:v>99.89</c:v>
                </c:pt>
                <c:pt idx="4">
                  <c:v>99.9</c:v>
                </c:pt>
              </c:numCache>
            </c:numRef>
          </c:val>
          <c:extLst>
            <c:ext xmlns:c16="http://schemas.microsoft.com/office/drawing/2014/chart" uri="{C3380CC4-5D6E-409C-BE32-E72D297353CC}">
              <c16:uniqueId val="{00000000-928A-4B8F-878B-4BD447CDFE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928A-4B8F-878B-4BD447CDFE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56.38</c:v>
                </c:pt>
                <c:pt idx="1">
                  <c:v>59.29</c:v>
                </c:pt>
                <c:pt idx="2">
                  <c:v>60.93</c:v>
                </c:pt>
                <c:pt idx="3">
                  <c:v>62.6</c:v>
                </c:pt>
                <c:pt idx="4">
                  <c:v>63.86</c:v>
                </c:pt>
              </c:numCache>
            </c:numRef>
          </c:val>
          <c:extLst>
            <c:ext xmlns:c16="http://schemas.microsoft.com/office/drawing/2014/chart" uri="{C3380CC4-5D6E-409C-BE32-E72D297353CC}">
              <c16:uniqueId val="{00000000-DBBB-492C-BFDF-9259FD8226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DBBB-492C-BFDF-9259FD8226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45.5</c:v>
                </c:pt>
                <c:pt idx="1">
                  <c:v>48.86</c:v>
                </c:pt>
                <c:pt idx="2">
                  <c:v>51.75</c:v>
                </c:pt>
                <c:pt idx="3">
                  <c:v>54.64</c:v>
                </c:pt>
                <c:pt idx="4">
                  <c:v>58.62</c:v>
                </c:pt>
              </c:numCache>
            </c:numRef>
          </c:val>
          <c:extLst>
            <c:ext xmlns:c16="http://schemas.microsoft.com/office/drawing/2014/chart" uri="{C3380CC4-5D6E-409C-BE32-E72D297353CC}">
              <c16:uniqueId val="{00000000-D439-436F-9EAD-D0FBCF6FB5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D439-436F-9EAD-D0FBCF6FB5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C9-4CD4-8D0C-FABB8F9687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21C9-4CD4-8D0C-FABB8F9687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quot;-&quot;">
                  <c:v>172.14</c:v>
                </c:pt>
              </c:numCache>
            </c:numRef>
          </c:val>
          <c:extLst>
            <c:ext xmlns:c16="http://schemas.microsoft.com/office/drawing/2014/chart" uri="{C3380CC4-5D6E-409C-BE32-E72D297353CC}">
              <c16:uniqueId val="{00000000-A78C-430F-B08F-7016D5F1EA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A78C-430F-B08F-7016D5F1EA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formatCode="#,##0.00;&quot;△&quot;#,##0.00">
                  <c:v>0</c:v>
                </c:pt>
                <c:pt idx="3">
                  <c:v>0</c:v>
                </c:pt>
                <c:pt idx="4">
                  <c:v>0</c:v>
                </c:pt>
              </c:numCache>
            </c:numRef>
          </c:val>
          <c:extLst>
            <c:ext xmlns:c16="http://schemas.microsoft.com/office/drawing/2014/chart" uri="{C3380CC4-5D6E-409C-BE32-E72D297353CC}">
              <c16:uniqueId val="{00000000-2E03-40B9-96B8-00A2592435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2E03-40B9-96B8-00A2592435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5728.3</c:v>
                </c:pt>
                <c:pt idx="1">
                  <c:v>5303.34</c:v>
                </c:pt>
                <c:pt idx="2">
                  <c:v>4803.1899999999996</c:v>
                </c:pt>
                <c:pt idx="3">
                  <c:v>4344.92</c:v>
                </c:pt>
                <c:pt idx="4">
                  <c:v>3907.31</c:v>
                </c:pt>
              </c:numCache>
            </c:numRef>
          </c:val>
          <c:extLst>
            <c:ext xmlns:c16="http://schemas.microsoft.com/office/drawing/2014/chart" uri="{C3380CC4-5D6E-409C-BE32-E72D297353CC}">
              <c16:uniqueId val="{00000000-7F29-4089-A4EC-72DE93EDED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F29-4089-A4EC-72DE93EDED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233.67</c:v>
                </c:pt>
                <c:pt idx="1">
                  <c:v>102.81</c:v>
                </c:pt>
                <c:pt idx="2">
                  <c:v>50</c:v>
                </c:pt>
                <c:pt idx="3">
                  <c:v>49.05</c:v>
                </c:pt>
                <c:pt idx="4">
                  <c:v>49.65</c:v>
                </c:pt>
              </c:numCache>
            </c:numRef>
          </c:val>
          <c:extLst>
            <c:ext xmlns:c16="http://schemas.microsoft.com/office/drawing/2014/chart" uri="{C3380CC4-5D6E-409C-BE32-E72D297353CC}">
              <c16:uniqueId val="{00000000-E81C-4CF6-A0D5-17B8A9DC1D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E81C-4CF6-A0D5-17B8A9DC1D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32.15</c:v>
                </c:pt>
                <c:pt idx="1">
                  <c:v>72.930000000000007</c:v>
                </c:pt>
                <c:pt idx="2">
                  <c:v>150</c:v>
                </c:pt>
                <c:pt idx="3">
                  <c:v>152.55000000000001</c:v>
                </c:pt>
                <c:pt idx="4">
                  <c:v>150</c:v>
                </c:pt>
              </c:numCache>
            </c:numRef>
          </c:val>
          <c:extLst>
            <c:ext xmlns:c16="http://schemas.microsoft.com/office/drawing/2014/chart" uri="{C3380CC4-5D6E-409C-BE32-E72D297353CC}">
              <c16:uniqueId val="{00000000-8293-45B9-9CBF-4107C332DE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8293-45B9-9CBF-4107C332DE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7" zoomScaleNormal="100" workbookViewId="0">
      <selection activeCell="AL58" sqref="AL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神戸市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1533588</v>
      </c>
      <c r="AM8" s="51"/>
      <c r="AN8" s="51"/>
      <c r="AO8" s="51"/>
      <c r="AP8" s="51"/>
      <c r="AQ8" s="51"/>
      <c r="AR8" s="51"/>
      <c r="AS8" s="51"/>
      <c r="AT8" s="46">
        <f>データ!T6</f>
        <v>557.01</v>
      </c>
      <c r="AU8" s="46"/>
      <c r="AV8" s="46"/>
      <c r="AW8" s="46"/>
      <c r="AX8" s="46"/>
      <c r="AY8" s="46"/>
      <c r="AZ8" s="46"/>
      <c r="BA8" s="46"/>
      <c r="BB8" s="46">
        <f>データ!U6</f>
        <v>2753.25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46.11</v>
      </c>
      <c r="J10" s="46"/>
      <c r="K10" s="46"/>
      <c r="L10" s="46"/>
      <c r="M10" s="46"/>
      <c r="N10" s="46"/>
      <c r="O10" s="46"/>
      <c r="P10" s="46">
        <f>データ!P6</f>
        <v>1.02</v>
      </c>
      <c r="Q10" s="46"/>
      <c r="R10" s="46"/>
      <c r="S10" s="46"/>
      <c r="T10" s="46"/>
      <c r="U10" s="46"/>
      <c r="V10" s="46"/>
      <c r="W10" s="46">
        <f>データ!Q6</f>
        <v>100</v>
      </c>
      <c r="X10" s="46"/>
      <c r="Y10" s="46"/>
      <c r="Z10" s="46"/>
      <c r="AA10" s="46"/>
      <c r="AB10" s="46"/>
      <c r="AC10" s="46"/>
      <c r="AD10" s="51">
        <f>データ!R6</f>
        <v>1595</v>
      </c>
      <c r="AE10" s="51"/>
      <c r="AF10" s="51"/>
      <c r="AG10" s="51"/>
      <c r="AH10" s="51"/>
      <c r="AI10" s="51"/>
      <c r="AJ10" s="51"/>
      <c r="AK10" s="2"/>
      <c r="AL10" s="51">
        <f>データ!V6</f>
        <v>15561</v>
      </c>
      <c r="AM10" s="51"/>
      <c r="AN10" s="51"/>
      <c r="AO10" s="51"/>
      <c r="AP10" s="51"/>
      <c r="AQ10" s="51"/>
      <c r="AR10" s="51"/>
      <c r="AS10" s="51"/>
      <c r="AT10" s="46">
        <f>データ!W6</f>
        <v>1.39</v>
      </c>
      <c r="AU10" s="46"/>
      <c r="AV10" s="46"/>
      <c r="AW10" s="46"/>
      <c r="AX10" s="46"/>
      <c r="AY10" s="46"/>
      <c r="AZ10" s="46"/>
      <c r="BA10" s="46"/>
      <c r="BB10" s="46">
        <f>データ!X6</f>
        <v>11194.96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EC1" workbookViewId="0">
      <selection activeCell="EH13" sqref="EH13"/>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281000</v>
      </c>
      <c r="D6" s="33">
        <f t="shared" si="3"/>
        <v>46</v>
      </c>
      <c r="E6" s="33">
        <f t="shared" si="3"/>
        <v>17</v>
      </c>
      <c r="F6" s="33">
        <f t="shared" si="3"/>
        <v>4</v>
      </c>
      <c r="G6" s="33">
        <f t="shared" si="3"/>
        <v>0</v>
      </c>
      <c r="H6" s="33" t="str">
        <f t="shared" si="3"/>
        <v>兵庫県　神戸市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46.11</v>
      </c>
      <c r="P6" s="34">
        <f t="shared" si="3"/>
        <v>1.02</v>
      </c>
      <c r="Q6" s="34">
        <f t="shared" si="3"/>
        <v>100</v>
      </c>
      <c r="R6" s="34">
        <f t="shared" si="3"/>
        <v>1595</v>
      </c>
      <c r="S6" s="34">
        <f t="shared" si="3"/>
        <v>1533588</v>
      </c>
      <c r="T6" s="34">
        <f t="shared" si="3"/>
        <v>557.01</v>
      </c>
      <c r="U6" s="34">
        <f t="shared" si="3"/>
        <v>2753.25</v>
      </c>
      <c r="V6" s="34">
        <f t="shared" si="3"/>
        <v>15561</v>
      </c>
      <c r="W6" s="34">
        <f t="shared" si="3"/>
        <v>1.39</v>
      </c>
      <c r="X6" s="34">
        <f t="shared" si="3"/>
        <v>11194.96</v>
      </c>
      <c r="Y6" s="35">
        <f>IF(Y7="",NA(),Y7)</f>
        <v>56.38</v>
      </c>
      <c r="Z6" s="35">
        <f t="shared" ref="Z6:AH6" si="4">IF(Z7="",NA(),Z7)</f>
        <v>59.29</v>
      </c>
      <c r="AA6" s="35">
        <f t="shared" si="4"/>
        <v>60.93</v>
      </c>
      <c r="AB6" s="35">
        <f t="shared" si="4"/>
        <v>62.6</v>
      </c>
      <c r="AC6" s="35">
        <f t="shared" si="4"/>
        <v>63.86</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5">
        <f t="shared" si="5"/>
        <v>172.14</v>
      </c>
      <c r="AO6" s="35">
        <f t="shared" si="5"/>
        <v>101.85</v>
      </c>
      <c r="AP6" s="35">
        <f t="shared" si="5"/>
        <v>110.77</v>
      </c>
      <c r="AQ6" s="35">
        <f t="shared" si="5"/>
        <v>109.51</v>
      </c>
      <c r="AR6" s="35">
        <f t="shared" si="5"/>
        <v>112.88</v>
      </c>
      <c r="AS6" s="35">
        <f t="shared" si="5"/>
        <v>94.97</v>
      </c>
      <c r="AT6" s="34" t="str">
        <f>IF(AT7="","",IF(AT7="-","【-】","【"&amp;SUBSTITUTE(TEXT(AT7,"#,##0.00"),"-","△")&amp;"】"))</f>
        <v>【76.63】</v>
      </c>
      <c r="AU6" s="35" t="str">
        <f>IF(AU7="",NA(),AU7)</f>
        <v>-</v>
      </c>
      <c r="AV6" s="35" t="str">
        <f t="shared" ref="AV6:BD6" si="6">IF(AV7="",NA(),AV7)</f>
        <v>-</v>
      </c>
      <c r="AW6" s="34">
        <f t="shared" si="6"/>
        <v>0</v>
      </c>
      <c r="AX6" s="35" t="str">
        <f t="shared" si="6"/>
        <v>-</v>
      </c>
      <c r="AY6" s="35" t="str">
        <f t="shared" si="6"/>
        <v>-</v>
      </c>
      <c r="AZ6" s="35">
        <f t="shared" si="6"/>
        <v>49.07</v>
      </c>
      <c r="BA6" s="35">
        <f t="shared" si="6"/>
        <v>46.78</v>
      </c>
      <c r="BB6" s="35">
        <f t="shared" si="6"/>
        <v>47.44</v>
      </c>
      <c r="BC6" s="35">
        <f t="shared" si="6"/>
        <v>49.18</v>
      </c>
      <c r="BD6" s="35">
        <f t="shared" si="6"/>
        <v>47.72</v>
      </c>
      <c r="BE6" s="34" t="str">
        <f>IF(BE7="","",IF(BE7="-","【-】","【"&amp;SUBSTITUTE(TEXT(BE7,"#,##0.00"),"-","△")&amp;"】"))</f>
        <v>【49.61】</v>
      </c>
      <c r="BF6" s="35">
        <f>IF(BF7="",NA(),BF7)</f>
        <v>5728.3</v>
      </c>
      <c r="BG6" s="35">
        <f t="shared" ref="BG6:BO6" si="7">IF(BG7="",NA(),BG7)</f>
        <v>5303.34</v>
      </c>
      <c r="BH6" s="35">
        <f t="shared" si="7"/>
        <v>4803.1899999999996</v>
      </c>
      <c r="BI6" s="35">
        <f t="shared" si="7"/>
        <v>4344.92</v>
      </c>
      <c r="BJ6" s="35">
        <f t="shared" si="7"/>
        <v>3907.31</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233.67</v>
      </c>
      <c r="BR6" s="35">
        <f t="shared" ref="BR6:BZ6" si="8">IF(BR7="",NA(),BR7)</f>
        <v>102.81</v>
      </c>
      <c r="BS6" s="35">
        <f t="shared" si="8"/>
        <v>50</v>
      </c>
      <c r="BT6" s="35">
        <f t="shared" si="8"/>
        <v>49.05</v>
      </c>
      <c r="BU6" s="35">
        <f t="shared" si="8"/>
        <v>49.65</v>
      </c>
      <c r="BV6" s="35">
        <f t="shared" si="8"/>
        <v>66.22</v>
      </c>
      <c r="BW6" s="35">
        <f t="shared" si="8"/>
        <v>69.87</v>
      </c>
      <c r="BX6" s="35">
        <f t="shared" si="8"/>
        <v>74.3</v>
      </c>
      <c r="BY6" s="35">
        <f t="shared" si="8"/>
        <v>72.260000000000005</v>
      </c>
      <c r="BZ6" s="35">
        <f t="shared" si="8"/>
        <v>71.84</v>
      </c>
      <c r="CA6" s="34" t="str">
        <f>IF(CA7="","",IF(CA7="-","【-】","【"&amp;SUBSTITUTE(TEXT(CA7,"#,##0.00"),"-","△")&amp;"】"))</f>
        <v>【74.17】</v>
      </c>
      <c r="CB6" s="35">
        <f>IF(CB7="",NA(),CB7)</f>
        <v>32.15</v>
      </c>
      <c r="CC6" s="35">
        <f t="shared" ref="CC6:CK6" si="9">IF(CC7="",NA(),CC7)</f>
        <v>72.930000000000007</v>
      </c>
      <c r="CD6" s="35">
        <f t="shared" si="9"/>
        <v>150</v>
      </c>
      <c r="CE6" s="35">
        <f t="shared" si="9"/>
        <v>152.55000000000001</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99.89</v>
      </c>
      <c r="CY6" s="35">
        <f t="shared" ref="CY6:DG6" si="11">IF(CY7="",NA(),CY7)</f>
        <v>99.89</v>
      </c>
      <c r="CZ6" s="35">
        <f t="shared" si="11"/>
        <v>99.89</v>
      </c>
      <c r="DA6" s="35">
        <f t="shared" si="11"/>
        <v>99.89</v>
      </c>
      <c r="DB6" s="35">
        <f t="shared" si="11"/>
        <v>99.9</v>
      </c>
      <c r="DC6" s="35">
        <f t="shared" si="11"/>
        <v>82.9</v>
      </c>
      <c r="DD6" s="35">
        <f t="shared" si="11"/>
        <v>83.5</v>
      </c>
      <c r="DE6" s="35">
        <f t="shared" si="11"/>
        <v>83.06</v>
      </c>
      <c r="DF6" s="35">
        <f t="shared" si="11"/>
        <v>83.32</v>
      </c>
      <c r="DG6" s="35">
        <f t="shared" si="11"/>
        <v>83.75</v>
      </c>
      <c r="DH6" s="34" t="str">
        <f>IF(DH7="","",IF(DH7="-","【-】","【"&amp;SUBSTITUTE(TEXT(DH7,"#,##0.00"),"-","△")&amp;"】"))</f>
        <v>【84.20】</v>
      </c>
      <c r="DI6" s="35">
        <f>IF(DI7="",NA(),DI7)</f>
        <v>45.5</v>
      </c>
      <c r="DJ6" s="35">
        <f t="shared" ref="DJ6:DR6" si="12">IF(DJ7="",NA(),DJ7)</f>
        <v>48.86</v>
      </c>
      <c r="DK6" s="35">
        <f t="shared" si="12"/>
        <v>51.75</v>
      </c>
      <c r="DL6" s="35">
        <f t="shared" si="12"/>
        <v>54.64</v>
      </c>
      <c r="DM6" s="35">
        <f t="shared" si="12"/>
        <v>58.62</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281000</v>
      </c>
      <c r="D7" s="37">
        <v>46</v>
      </c>
      <c r="E7" s="37">
        <v>17</v>
      </c>
      <c r="F7" s="37">
        <v>4</v>
      </c>
      <c r="G7" s="37">
        <v>0</v>
      </c>
      <c r="H7" s="37" t="s">
        <v>96</v>
      </c>
      <c r="I7" s="37" t="s">
        <v>97</v>
      </c>
      <c r="J7" s="37" t="s">
        <v>98</v>
      </c>
      <c r="K7" s="37" t="s">
        <v>99</v>
      </c>
      <c r="L7" s="37" t="s">
        <v>100</v>
      </c>
      <c r="M7" s="37" t="s">
        <v>101</v>
      </c>
      <c r="N7" s="38" t="s">
        <v>102</v>
      </c>
      <c r="O7" s="38">
        <v>46.11</v>
      </c>
      <c r="P7" s="38">
        <v>1.02</v>
      </c>
      <c r="Q7" s="38">
        <v>100</v>
      </c>
      <c r="R7" s="38">
        <v>1595</v>
      </c>
      <c r="S7" s="38">
        <v>1533588</v>
      </c>
      <c r="T7" s="38">
        <v>557.01</v>
      </c>
      <c r="U7" s="38">
        <v>2753.25</v>
      </c>
      <c r="V7" s="38">
        <v>15561</v>
      </c>
      <c r="W7" s="38">
        <v>1.39</v>
      </c>
      <c r="X7" s="38">
        <v>11194.96</v>
      </c>
      <c r="Y7" s="38">
        <v>56.38</v>
      </c>
      <c r="Z7" s="38">
        <v>59.29</v>
      </c>
      <c r="AA7" s="38">
        <v>60.93</v>
      </c>
      <c r="AB7" s="38">
        <v>62.6</v>
      </c>
      <c r="AC7" s="38">
        <v>63.86</v>
      </c>
      <c r="AD7" s="38">
        <v>100.94</v>
      </c>
      <c r="AE7" s="38">
        <v>100.85</v>
      </c>
      <c r="AF7" s="38">
        <v>102.13</v>
      </c>
      <c r="AG7" s="38">
        <v>101.72</v>
      </c>
      <c r="AH7" s="38">
        <v>102.73</v>
      </c>
      <c r="AI7" s="38">
        <v>102.87</v>
      </c>
      <c r="AJ7" s="38">
        <v>0</v>
      </c>
      <c r="AK7" s="38">
        <v>0</v>
      </c>
      <c r="AL7" s="38">
        <v>0</v>
      </c>
      <c r="AM7" s="38">
        <v>0</v>
      </c>
      <c r="AN7" s="38">
        <v>172.14</v>
      </c>
      <c r="AO7" s="38">
        <v>101.85</v>
      </c>
      <c r="AP7" s="38">
        <v>110.77</v>
      </c>
      <c r="AQ7" s="38">
        <v>109.51</v>
      </c>
      <c r="AR7" s="38">
        <v>112.88</v>
      </c>
      <c r="AS7" s="38">
        <v>94.97</v>
      </c>
      <c r="AT7" s="38">
        <v>76.63</v>
      </c>
      <c r="AU7" s="38" t="s">
        <v>102</v>
      </c>
      <c r="AV7" s="38" t="s">
        <v>102</v>
      </c>
      <c r="AW7" s="38">
        <v>0</v>
      </c>
      <c r="AX7" s="38" t="s">
        <v>102</v>
      </c>
      <c r="AY7" s="38" t="s">
        <v>102</v>
      </c>
      <c r="AZ7" s="38">
        <v>49.07</v>
      </c>
      <c r="BA7" s="38">
        <v>46.78</v>
      </c>
      <c r="BB7" s="38">
        <v>47.44</v>
      </c>
      <c r="BC7" s="38">
        <v>49.18</v>
      </c>
      <c r="BD7" s="38">
        <v>47.72</v>
      </c>
      <c r="BE7" s="38">
        <v>49.61</v>
      </c>
      <c r="BF7" s="38">
        <v>5728.3</v>
      </c>
      <c r="BG7" s="38">
        <v>5303.34</v>
      </c>
      <c r="BH7" s="38">
        <v>4803.1899999999996</v>
      </c>
      <c r="BI7" s="38">
        <v>4344.92</v>
      </c>
      <c r="BJ7" s="38">
        <v>3907.31</v>
      </c>
      <c r="BK7" s="38">
        <v>1434.89</v>
      </c>
      <c r="BL7" s="38">
        <v>1298.9100000000001</v>
      </c>
      <c r="BM7" s="38">
        <v>1243.71</v>
      </c>
      <c r="BN7" s="38">
        <v>1194.1500000000001</v>
      </c>
      <c r="BO7" s="38">
        <v>1206.79</v>
      </c>
      <c r="BP7" s="38">
        <v>1218.7</v>
      </c>
      <c r="BQ7" s="38">
        <v>233.67</v>
      </c>
      <c r="BR7" s="38">
        <v>102.81</v>
      </c>
      <c r="BS7" s="38">
        <v>50</v>
      </c>
      <c r="BT7" s="38">
        <v>49.05</v>
      </c>
      <c r="BU7" s="38">
        <v>49.65</v>
      </c>
      <c r="BV7" s="38">
        <v>66.22</v>
      </c>
      <c r="BW7" s="38">
        <v>69.87</v>
      </c>
      <c r="BX7" s="38">
        <v>74.3</v>
      </c>
      <c r="BY7" s="38">
        <v>72.260000000000005</v>
      </c>
      <c r="BZ7" s="38">
        <v>71.84</v>
      </c>
      <c r="CA7" s="38">
        <v>74.17</v>
      </c>
      <c r="CB7" s="38">
        <v>32.15</v>
      </c>
      <c r="CC7" s="38">
        <v>72.930000000000007</v>
      </c>
      <c r="CD7" s="38">
        <v>150</v>
      </c>
      <c r="CE7" s="38">
        <v>152.55000000000001</v>
      </c>
      <c r="CF7" s="38">
        <v>150</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99.89</v>
      </c>
      <c r="CY7" s="38">
        <v>99.89</v>
      </c>
      <c r="CZ7" s="38">
        <v>99.89</v>
      </c>
      <c r="DA7" s="38">
        <v>99.89</v>
      </c>
      <c r="DB7" s="38">
        <v>99.9</v>
      </c>
      <c r="DC7" s="38">
        <v>82.9</v>
      </c>
      <c r="DD7" s="38">
        <v>83.5</v>
      </c>
      <c r="DE7" s="38">
        <v>83.06</v>
      </c>
      <c r="DF7" s="38">
        <v>83.32</v>
      </c>
      <c r="DG7" s="38">
        <v>83.75</v>
      </c>
      <c r="DH7" s="38">
        <v>84.2</v>
      </c>
      <c r="DI7" s="38">
        <v>45.5</v>
      </c>
      <c r="DJ7" s="38">
        <v>48.86</v>
      </c>
      <c r="DK7" s="38">
        <v>51.75</v>
      </c>
      <c r="DL7" s="38">
        <v>54.64</v>
      </c>
      <c r="DM7" s="38">
        <v>58.62</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2020-12-04T02:33:51Z</dcterms:created>
  <dcterms:modified xsi:type="dcterms:W3CDTF">2021-01-27T23:30:54Z</dcterms:modified>
  <cp:category/>
</cp:coreProperties>
</file>