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05_行財政局\11_財務課\05 財政企画\11 財政状況資料集等\02.企業会計　経営比較分析表（H27～）\06.R2\04.分析表作成\04.国へ\"/>
    </mc:Choice>
  </mc:AlternateContent>
  <workbookProtection workbookAlgorithmName="SHA-512" workbookHashValue="oAOmCCOzdYMp7x025G39BDuYIv8/aoikEOCFBINMUjhBxqY07QL18OxwXr0/OkxTmUTaLusuIF5rPHOjlvx50A==" workbookSaltValue="QmfVYnIU9FXP0voUeW3+ag==" workbookSpinCount="100000" lockStructure="1"/>
  <bookViews>
    <workbookView xWindow="0" yWindow="0" windowWidth="20490" windowHeight="753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HJ30" i="4"/>
  <c r="IT76" i="4"/>
  <c r="CS51" i="4"/>
  <c r="CS30" i="4"/>
  <c r="BZ76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HP76" i="4"/>
  <c r="BG30" i="4"/>
  <c r="FX30" i="4"/>
  <c r="AV76" i="4"/>
  <c r="KO51" i="4"/>
  <c r="LE76" i="4"/>
  <c r="FX51" i="4"/>
  <c r="KO30" i="4"/>
  <c r="BG51" i="4"/>
  <c r="KP76" i="4"/>
  <c r="FE51" i="4"/>
  <c r="JV30" i="4"/>
  <c r="HA76" i="4"/>
  <c r="AN51" i="4"/>
  <c r="FE30" i="4"/>
  <c r="AN30" i="4"/>
  <c r="AG76" i="4"/>
  <c r="JV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<sst xmlns="http://schemas.openxmlformats.org/spreadsheetml/2006/main" count="278" uniqueCount="137">
  <si>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</si>
  <si>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</si>
  <si>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</si>
  <si>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</si>
  <si>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</si>
  <si>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</si>
  <si>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</si>
  <si>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</si>
  <si>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</si>
  <si>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</si>
  <si>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</si>
  <si>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</si>
  <si>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</si>
  <si>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</si>
  <si>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</si>
  <si>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</si>
  <si>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</si>
  <si>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</si>
  <si>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</si>
  <si>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</si>
  <si>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</si>
  <si>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</si>
  <si>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</si>
  <si>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</si>
  <si>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</si>
  <si>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</si>
  <si>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</si>
  <si>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</si>
  <si>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</si>
  <si>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</si>
  <si>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</si>
  <si>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</si>
  <si>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</si>
  <si>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</si>
  <si>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</si>
  <si>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</si>
  <si>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</si>
  <si>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</si>
  <si>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</si>
  <si>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</si>
  <si>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</si>
  <si>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</si>
  <si>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</si>
  <si>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</si>
  <si>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</si>
  <si>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</si>
  <si>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</si>
  <si>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</si>
  <si>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</si>
  <si>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</si>
  <si>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</si>
  <si>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</si>
  <si>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</si>
  <si>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</si>
  <si>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</si>
  <si>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</si>
  <si>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</si>
  <si>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</si>
  <si>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</si>
  <si>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</si>
  <si>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</si>
  <si>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</si>
  <si>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</si>
  <si>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</si>
  <si>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</si>
  <si>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</si>
  <si>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</si>
  <si>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</si>
  <si>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</si>
  <si>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</si>
  <si>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</si>
  <si>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</si>
  <si>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</si>
  <si>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</si>
  <si>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</si>
  <si>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</si>
  <si>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</si>
  <si>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</si>
  <si>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</si>
  <si>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</si>
  <si>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</si>
  <si>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</si>
  <si>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</si>
  <si>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</si>
  <si>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</si>
  <si>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</si>
  <si>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</si>
  <si>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</si>
  <si>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</si>
  <si>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</si>
  <si>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</si>
  <si>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</si>
  <si>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</si>
  <si>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</si>
  <si>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</si>
  <si>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</si>
  <si>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</si>
  <si>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</si>
  <si>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</si>
  <si>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</si>
  <si>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</si>
  <si>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</si>
  <si>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</si>
  <si>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</si>
  <si>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</si>
  <si>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</si>
  <si>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</si>
  <si>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当該値(N)</t>
    <phoneticPr fontId="5"/>
  </si>
  <si>
    <t>当該値(N-1)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</si>
  <si>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</si>
  <si>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</si>
  <si>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</si>
  <si>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</si>
  <si>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</si>
  <si>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</si>
  <si>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</si>
  <si>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三宮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</si>
  <si>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</si>
  <si>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</si>
  <si>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</si>
  <si>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</si>
  <si>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</si>
  <si>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</si>
  <si>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</si>
  <si>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</si>
  <si>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</si>
  <si>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</si>
  <si>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</si>
  <si>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</si>
  <si>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</si>
  <si>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</si>
  <si>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</si>
  <si>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</si>
  <si>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⑪稼働率について、経年比較では横ばいである。引き続き、周辺施設への営業活動等、指定管理者と連携しながら利用台数の増加を目指していく。</t>
    <rPh sb="1" eb="3">
      <t>カドウ</t>
    </rPh>
    <rPh sb="3" eb="4">
      <t>リツ</t>
    </rPh>
    <rPh sb="9" eb="11">
      <t>ケイネン</t>
    </rPh>
    <rPh sb="11" eb="13">
      <t>ヒカク</t>
    </rPh>
    <rPh sb="15" eb="16">
      <t>ヨコ</t>
    </rPh>
    <rPh sb="27" eb="29">
      <t>シュウヘン</t>
    </rPh>
    <rPh sb="29" eb="31">
      <t>シセツ</t>
    </rPh>
    <rPh sb="33" eb="35">
      <t>エイギョウ</t>
    </rPh>
    <rPh sb="35" eb="37">
      <t>カツドウ</t>
    </rPh>
    <rPh sb="37" eb="38">
      <t>ナド</t>
    </rPh>
    <rPh sb="39" eb="41">
      <t>シテイ</t>
    </rPh>
    <rPh sb="41" eb="44">
      <t>カンリシャ</t>
    </rPh>
    <rPh sb="45" eb="47">
      <t>レンケイ</t>
    </rPh>
    <rPh sb="51" eb="53">
      <t>リヨウ</t>
    </rPh>
    <rPh sb="53" eb="55">
      <t>ダイスウ</t>
    </rPh>
    <rPh sb="56" eb="58">
      <t>ゾウカ</t>
    </rPh>
    <rPh sb="59" eb="61">
      <t>メザ</t>
    </rPh>
    <phoneticPr fontId="5"/>
  </si>
  <si>
    <t>都心部の駐車場であり、市営駐車場事業全体に与える影響は大きい。令和元年度から新たな取組みとしてカーシェアリング事業を開始した。都心三宮再整備に伴う周辺土地利用環境の変化も踏まえ、引き続き指定管理者と連携しながら、収益の増加及び安定化を目指していく。</t>
    <rPh sb="0" eb="3">
      <t>トシンブ</t>
    </rPh>
    <rPh sb="4" eb="7">
      <t>チュウシャジョウ</t>
    </rPh>
    <rPh sb="11" eb="13">
      <t>シエイ</t>
    </rPh>
    <rPh sb="13" eb="16">
      <t>チュウシャジョウ</t>
    </rPh>
    <rPh sb="16" eb="18">
      <t>ジギョウ</t>
    </rPh>
    <rPh sb="18" eb="20">
      <t>ゼンタイ</t>
    </rPh>
    <rPh sb="21" eb="22">
      <t>アタ</t>
    </rPh>
    <rPh sb="24" eb="26">
      <t>エイキョウ</t>
    </rPh>
    <rPh sb="27" eb="28">
      <t>オオ</t>
    </rPh>
    <rPh sb="31" eb="33">
      <t>レイワ</t>
    </rPh>
    <rPh sb="33" eb="35">
      <t>ガンネン</t>
    </rPh>
    <rPh sb="35" eb="36">
      <t>ド</t>
    </rPh>
    <rPh sb="38" eb="39">
      <t>アラ</t>
    </rPh>
    <rPh sb="41" eb="43">
      <t>トリクミ</t>
    </rPh>
    <rPh sb="55" eb="57">
      <t>ジギョウ</t>
    </rPh>
    <rPh sb="58" eb="60">
      <t>カイシ</t>
    </rPh>
    <rPh sb="63" eb="65">
      <t>トシン</t>
    </rPh>
    <rPh sb="65" eb="67">
      <t>サンノミヤ</t>
    </rPh>
    <rPh sb="67" eb="70">
      <t>サイセイビ</t>
    </rPh>
    <rPh sb="71" eb="72">
      <t>トモナ</t>
    </rPh>
    <rPh sb="73" eb="75">
      <t>シュウヘン</t>
    </rPh>
    <rPh sb="75" eb="77">
      <t>トチ</t>
    </rPh>
    <rPh sb="77" eb="79">
      <t>リヨウ</t>
    </rPh>
    <rPh sb="79" eb="81">
      <t>カンキョウ</t>
    </rPh>
    <rPh sb="82" eb="84">
      <t>ヘンカ</t>
    </rPh>
    <rPh sb="85" eb="86">
      <t>フ</t>
    </rPh>
    <rPh sb="89" eb="90">
      <t>ヒ</t>
    </rPh>
    <rPh sb="91" eb="92">
      <t>ツヅ</t>
    </rPh>
    <rPh sb="93" eb="98">
      <t>シテイカンリシャ</t>
    </rPh>
    <rPh sb="99" eb="101">
      <t>レンケイ</t>
    </rPh>
    <rPh sb="106" eb="108">
      <t>シュウエキ</t>
    </rPh>
    <rPh sb="109" eb="111">
      <t>ゾウカ</t>
    </rPh>
    <rPh sb="111" eb="112">
      <t>オヨ</t>
    </rPh>
    <rPh sb="113" eb="116">
      <t>アンテイカ</t>
    </rPh>
    <rPh sb="117" eb="119">
      <t>メザ</t>
    </rPh>
    <phoneticPr fontId="5"/>
  </si>
  <si>
    <t>⑧設備投資見込額について、駐車場の規模が大きいこと、供用開始から50年以上経過していることから昨年度より増加している。引き続き必要な設備更新に対する投資を計画的に実施していく。
⑩企業債残高対料金収入比率は、平成27年度より0となっている。</t>
    <rPh sb="13" eb="16">
      <t>チュウシャジョウ</t>
    </rPh>
    <rPh sb="17" eb="19">
      <t>キボ</t>
    </rPh>
    <rPh sb="20" eb="21">
      <t>オオ</t>
    </rPh>
    <rPh sb="26" eb="28">
      <t>キョウヨウ</t>
    </rPh>
    <rPh sb="28" eb="30">
      <t>カイシ</t>
    </rPh>
    <rPh sb="34" eb="37">
      <t>ネンイジョウ</t>
    </rPh>
    <rPh sb="37" eb="39">
      <t>ケイカ</t>
    </rPh>
    <rPh sb="47" eb="50">
      <t>サクネンド</t>
    </rPh>
    <rPh sb="52" eb="54">
      <t>ゾウカ</t>
    </rPh>
    <rPh sb="90" eb="92">
      <t>キギョウ</t>
    </rPh>
    <rPh sb="92" eb="93">
      <t>サイ</t>
    </rPh>
    <rPh sb="93" eb="95">
      <t>ザンダカ</t>
    </rPh>
    <rPh sb="95" eb="96">
      <t>タイ</t>
    </rPh>
    <rPh sb="96" eb="98">
      <t>リョウキン</t>
    </rPh>
    <rPh sb="98" eb="100">
      <t>シュウニュウ</t>
    </rPh>
    <rPh sb="100" eb="102">
      <t>ヒリツ</t>
    </rPh>
    <rPh sb="104" eb="106">
      <t>ヘイセイ</t>
    </rPh>
    <rPh sb="108" eb="109">
      <t>ネン</t>
    </rPh>
    <rPh sb="109" eb="110">
      <t>ド</t>
    </rPh>
    <phoneticPr fontId="5"/>
  </si>
  <si>
    <t>①収益的収支比率について、令和元年度は大規模修繕費増加の影響で100%を下回っている。
④売上高GOP比率、⑤EBITDAについては大幅に減少。類似施設の平均値を大きく下回っている。</t>
    <rPh sb="1" eb="4">
      <t>シュウエキテキ</t>
    </rPh>
    <rPh sb="4" eb="6">
      <t>シュウシ</t>
    </rPh>
    <rPh sb="6" eb="8">
      <t>ヒリツ</t>
    </rPh>
    <rPh sb="13" eb="15">
      <t>レイワ</t>
    </rPh>
    <rPh sb="15" eb="17">
      <t>ガンネン</t>
    </rPh>
    <rPh sb="17" eb="18">
      <t>ド</t>
    </rPh>
    <rPh sb="19" eb="24">
      <t>ダイキボシュウゼン</t>
    </rPh>
    <rPh sb="24" eb="25">
      <t>ヒ</t>
    </rPh>
    <rPh sb="25" eb="27">
      <t>ゾウカ</t>
    </rPh>
    <rPh sb="28" eb="30">
      <t>エイキョウ</t>
    </rPh>
    <rPh sb="36" eb="38">
      <t>シタマワ</t>
    </rPh>
    <rPh sb="45" eb="47">
      <t>ウリアゲ</t>
    </rPh>
    <rPh sb="47" eb="48">
      <t>ダカ</t>
    </rPh>
    <rPh sb="51" eb="53">
      <t>ヒリツ</t>
    </rPh>
    <rPh sb="66" eb="68">
      <t>オオハバ</t>
    </rPh>
    <rPh sb="69" eb="71">
      <t>ゲンショウ</t>
    </rPh>
    <rPh sb="72" eb="74">
      <t>ルイジ</t>
    </rPh>
    <rPh sb="74" eb="76">
      <t>シセツ</t>
    </rPh>
    <rPh sb="77" eb="80">
      <t>ヘイキンチ</t>
    </rPh>
    <rPh sb="81" eb="82">
      <t>オオ</t>
    </rPh>
    <rPh sb="84" eb="86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</si>
</sst>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80.599999999999994</c:v>
                </c:pt>
                <c:pt idx="2">
                  <c:v>137.6</c:v>
                </c:pt>
                <c:pt idx="3">
                  <c:v>86.3</c:v>
                </c:pt>
                <c:pt idx="4">
                  <c:v>71.900000000000006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1-4D6C-A472-C45EF63F1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133.5</c:v>
                </c:pt>
                <c:pt idx="1">
                  <c:v>136.30000000000001</c:v>
                </c:pt>
                <c:pt idx="2">
                  <c:v>130.9</c:v>
                </c:pt>
                <c:pt idx="3">
                  <c:v>160.6</c:v>
                </c:pt>
                <c:pt idx="4">
                  <c:v>133.80000000000001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1-4D6C-A472-C45EF63F1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2-4A1C-A042-794DC985F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181.6</c:v>
                </c:pt>
                <c:pt idx="1">
                  <c:v>148.9</c:v>
                </c:pt>
                <c:pt idx="2">
                  <c:v>135.30000000000001</c:v>
                </c:pt>
                <c:pt idx="3">
                  <c:v>103.6</c:v>
                </c:pt>
                <c:pt idx="4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2-4A1C-A042-794DC985F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DD1-4C15-8975-730C49FFD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D1-4C15-8975-730C49FFD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C7-4F06-9047-3A1BB545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C7-4F06-9047-3A1BB545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7.8</c:v>
                </c:pt>
                <c:pt idx="2">
                  <c:v>13.7</c:v>
                </c:pt>
                <c:pt idx="3">
                  <c:v>8.4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E-4856-B3F4-4856BFB43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7.1</c:v>
                </c:pt>
                <c:pt idx="1">
                  <c:v>5.5</c:v>
                </c:pt>
                <c:pt idx="2">
                  <c:v>5.2</c:v>
                </c:pt>
                <c:pt idx="3">
                  <c:v>3.8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E-4856-B3F4-4856BFB43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446</c:v>
                </c:pt>
                <c:pt idx="1">
                  <c:v>93</c:v>
                </c:pt>
                <c:pt idx="2">
                  <c:v>100</c:v>
                </c:pt>
                <c:pt idx="3">
                  <c:v>101</c:v>
                </c:pt>
                <c:pt idx="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8-44C1-A3E3-19F14EA42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56</c:v>
                </c:pt>
                <c:pt idx="1">
                  <c:v>42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8-44C1-A3E3-19F14EA42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158.1</c:v>
                </c:pt>
                <c:pt idx="1">
                  <c:v>154.69999999999999</c:v>
                </c:pt>
                <c:pt idx="2">
                  <c:v>153.69999999999999</c:v>
                </c:pt>
                <c:pt idx="3">
                  <c:v>153.9</c:v>
                </c:pt>
                <c:pt idx="4">
                  <c:v>147.19999999999999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B-47FA-BA55-AD4A70FFB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169.3</c:v>
                </c:pt>
                <c:pt idx="1">
                  <c:v>166.6</c:v>
                </c:pt>
                <c:pt idx="2">
                  <c:v>164.4</c:v>
                </c:pt>
                <c:pt idx="3">
                  <c:v>161.5</c:v>
                </c:pt>
                <c:pt idx="4">
                  <c:v>156.9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B-47FA-BA55-AD4A70FFB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42.7</c:v>
                </c:pt>
                <c:pt idx="1">
                  <c:v>6.5</c:v>
                </c:pt>
                <c:pt idx="2">
                  <c:v>32.1</c:v>
                </c:pt>
                <c:pt idx="3">
                  <c:v>-31.4</c:v>
                </c:pt>
                <c:pt idx="4">
                  <c:v>-59.5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A-4597-A974-97562A1A6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</c:v>
                </c:pt>
                <c:pt idx="1">
                  <c:v>13.7</c:v>
                </c:pt>
                <c:pt idx="2">
                  <c:v>7.5</c:v>
                </c:pt>
                <c:pt idx="3">
                  <c:v>0.6</c:v>
                </c:pt>
                <c:pt idx="4">
                  <c:v>-10.5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A-4597-A974-97562A1A6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116811</c:v>
                </c:pt>
                <c:pt idx="1">
                  <c:v>17169</c:v>
                </c:pt>
                <c:pt idx="2">
                  <c:v>87119</c:v>
                </c:pt>
                <c:pt idx="3">
                  <c:v>-79755</c:v>
                </c:pt>
                <c:pt idx="4">
                  <c:v>-152929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A-4B71-B697-4601235CF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21116</c:v>
                </c:pt>
                <c:pt idx="1">
                  <c:v>20714</c:v>
                </c:pt>
                <c:pt idx="2">
                  <c:v>16622</c:v>
                </c:pt>
                <c:pt idx="3">
                  <c:v>16948</c:v>
                </c:pt>
                <c:pt idx="4">
                  <c:v>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0A-4B71-B697-4601235CF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R1" zoomScaleNormal="100" zoomScaleSheetLayoutView="70" workbookViewId="0">
      <selection activeCell="IJ24" sqref="IJ24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データ!H6&amp;"　"&amp;データ!I6</f>
        <v>兵庫県神戸市　三宮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25110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52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100.4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80.599999999999994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137.6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86.3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71.900000000000006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33.6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7.8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13.7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8.4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6.9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158.1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154.69999999999999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153.69999999999999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153.9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147.19999999999999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133.5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136.30000000000001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130.9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160.6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133.80000000000001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7.1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5.5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5.2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4.2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169.3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166.6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164.4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161.5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156.9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135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446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93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100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101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105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42.7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32.1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-31.4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-59.5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116811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17169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87119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-79755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-152929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56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44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45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46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8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13.7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7.5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0.6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-10.5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21116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20714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16622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16948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5128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134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915646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181.6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148.9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135.30000000000001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103.6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119.5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999c/pxmWl28sdw/H/LN7XyIQd7iUqwFYymRyeYCPzyOLpSaF/QTbHt5JC7Wy/zZRwX/PI0ryNMkijdcQNYAgw==" saltValue="s8A1rVFAe1Zj4nDCY7/ON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104</v>
      </c>
      <c r="AW5" s="59" t="s">
        <v>105</v>
      </c>
      <c r="AX5" s="59" t="s">
        <v>102</v>
      </c>
      <c r="AY5" s="59" t="s">
        <v>106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104</v>
      </c>
      <c r="BH5" s="59" t="s">
        <v>105</v>
      </c>
      <c r="BI5" s="59" t="s">
        <v>92</v>
      </c>
      <c r="BJ5" s="59" t="s">
        <v>107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101</v>
      </c>
      <c r="BS5" s="59" t="s">
        <v>91</v>
      </c>
      <c r="BT5" s="59" t="s">
        <v>108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104</v>
      </c>
      <c r="CD5" s="59" t="s">
        <v>91</v>
      </c>
      <c r="CE5" s="59" t="s">
        <v>102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104</v>
      </c>
      <c r="CQ5" s="59" t="s">
        <v>109</v>
      </c>
      <c r="CR5" s="59" t="s">
        <v>102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90</v>
      </c>
      <c r="DB5" s="59" t="s">
        <v>91</v>
      </c>
      <c r="DC5" s="59" t="s">
        <v>102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110</v>
      </c>
      <c r="DM5" s="59" t="s">
        <v>105</v>
      </c>
      <c r="DN5" s="59" t="s">
        <v>102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2">
      <c r="A6" s="49" t="s">
        <v>111</v>
      </c>
      <c r="B6" s="60">
        <f>B8</f>
        <v>2019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兵庫県神戸市</v>
      </c>
      <c r="I6" s="60" t="str">
        <f t="shared" si="1"/>
        <v>三宮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52</v>
      </c>
      <c r="S6" s="62" t="str">
        <f t="shared" si="1"/>
        <v>公共施設</v>
      </c>
      <c r="T6" s="62" t="str">
        <f t="shared" si="1"/>
        <v>無</v>
      </c>
      <c r="U6" s="63">
        <f t="shared" si="1"/>
        <v>25110</v>
      </c>
      <c r="V6" s="63">
        <f t="shared" si="1"/>
        <v>534</v>
      </c>
      <c r="W6" s="63">
        <f t="shared" si="1"/>
        <v>400</v>
      </c>
      <c r="X6" s="62" t="str">
        <f t="shared" si="1"/>
        <v>代行制</v>
      </c>
      <c r="Y6" s="64">
        <f>IF(Y8="-",NA(),Y8)</f>
        <v>100.4</v>
      </c>
      <c r="Z6" s="64">
        <f t="shared" ref="Z6:AH6" si="2">IF(Z8="-",NA(),Z8)</f>
        <v>80.599999999999994</v>
      </c>
      <c r="AA6" s="64">
        <f t="shared" si="2"/>
        <v>137.6</v>
      </c>
      <c r="AB6" s="64">
        <f t="shared" si="2"/>
        <v>86.3</v>
      </c>
      <c r="AC6" s="64">
        <f t="shared" si="2"/>
        <v>71.900000000000006</v>
      </c>
      <c r="AD6" s="64">
        <f t="shared" si="2"/>
        <v>133.5</v>
      </c>
      <c r="AE6" s="64">
        <f t="shared" si="2"/>
        <v>136.30000000000001</v>
      </c>
      <c r="AF6" s="64">
        <f t="shared" si="2"/>
        <v>130.9</v>
      </c>
      <c r="AG6" s="64">
        <f t="shared" si="2"/>
        <v>160.6</v>
      </c>
      <c r="AH6" s="64">
        <f t="shared" si="2"/>
        <v>133.80000000000001</v>
      </c>
      <c r="AI6" s="61" t="str">
        <f>IF(AI8="-","",IF(AI8="-","【-】","【"&amp;SUBSTITUTE(TEXT(AI8,"#,##0.0"),"-","△")&amp;"】"))</f>
        <v>【619.1】</v>
      </c>
      <c r="AJ6" s="64">
        <f>IF(AJ8="-",NA(),AJ8)</f>
        <v>33.6</v>
      </c>
      <c r="AK6" s="64">
        <f t="shared" ref="AK6:AS6" si="3">IF(AK8="-",NA(),AK8)</f>
        <v>7.8</v>
      </c>
      <c r="AL6" s="64">
        <f t="shared" si="3"/>
        <v>13.7</v>
      </c>
      <c r="AM6" s="64">
        <f t="shared" si="3"/>
        <v>8.4</v>
      </c>
      <c r="AN6" s="64">
        <f t="shared" si="3"/>
        <v>6.9</v>
      </c>
      <c r="AO6" s="64">
        <f t="shared" si="3"/>
        <v>7.1</v>
      </c>
      <c r="AP6" s="64">
        <f t="shared" si="3"/>
        <v>5.5</v>
      </c>
      <c r="AQ6" s="64">
        <f t="shared" si="3"/>
        <v>5.2</v>
      </c>
      <c r="AR6" s="64">
        <f t="shared" si="3"/>
        <v>3.8</v>
      </c>
      <c r="AS6" s="64">
        <f t="shared" si="3"/>
        <v>4.2</v>
      </c>
      <c r="AT6" s="61" t="str">
        <f>IF(AT8="-","",IF(AT8="-","【-】","【"&amp;SUBSTITUTE(TEXT(AT8,"#,##0.0"),"-","△")&amp;"】"))</f>
        <v>【2.3】</v>
      </c>
      <c r="AU6" s="65">
        <f>IF(AU8="-",NA(),AU8)</f>
        <v>446</v>
      </c>
      <c r="AV6" s="65">
        <f t="shared" ref="AV6:BD6" si="4">IF(AV8="-",NA(),AV8)</f>
        <v>93</v>
      </c>
      <c r="AW6" s="65">
        <f t="shared" si="4"/>
        <v>100</v>
      </c>
      <c r="AX6" s="65">
        <f t="shared" si="4"/>
        <v>101</v>
      </c>
      <c r="AY6" s="65">
        <f t="shared" si="4"/>
        <v>105</v>
      </c>
      <c r="AZ6" s="65">
        <f t="shared" si="4"/>
        <v>56</v>
      </c>
      <c r="BA6" s="65">
        <f t="shared" si="4"/>
        <v>42</v>
      </c>
      <c r="BB6" s="65">
        <f t="shared" si="4"/>
        <v>44</v>
      </c>
      <c r="BC6" s="65">
        <f t="shared" si="4"/>
        <v>45</v>
      </c>
      <c r="BD6" s="65">
        <f t="shared" si="4"/>
        <v>46</v>
      </c>
      <c r="BE6" s="63" t="str">
        <f>IF(BE8="-","",IF(BE8="-","【-】","【"&amp;SUBSTITUTE(TEXT(BE8,"#,##0"),"-","△")&amp;"】"))</f>
        <v>【17】</v>
      </c>
      <c r="BF6" s="64">
        <f>IF(BF8="-",NA(),BF8)</f>
        <v>42.7</v>
      </c>
      <c r="BG6" s="64">
        <f t="shared" ref="BG6:BO6" si="5">IF(BG8="-",NA(),BG8)</f>
        <v>6.5</v>
      </c>
      <c r="BH6" s="64">
        <f t="shared" si="5"/>
        <v>32.1</v>
      </c>
      <c r="BI6" s="64">
        <f t="shared" si="5"/>
        <v>-31.4</v>
      </c>
      <c r="BJ6" s="64">
        <f t="shared" si="5"/>
        <v>-59.5</v>
      </c>
      <c r="BK6" s="64">
        <f t="shared" si="5"/>
        <v>8</v>
      </c>
      <c r="BL6" s="64">
        <f t="shared" si="5"/>
        <v>13.7</v>
      </c>
      <c r="BM6" s="64">
        <f t="shared" si="5"/>
        <v>7.5</v>
      </c>
      <c r="BN6" s="64">
        <f t="shared" si="5"/>
        <v>0.6</v>
      </c>
      <c r="BO6" s="64">
        <f t="shared" si="5"/>
        <v>-10.5</v>
      </c>
      <c r="BP6" s="61" t="str">
        <f>IF(BP8="-","",IF(BP8="-","【-】","【"&amp;SUBSTITUTE(TEXT(BP8,"#,##0.0"),"-","△")&amp;"】"))</f>
        <v>【20.8】</v>
      </c>
      <c r="BQ6" s="65">
        <f>IF(BQ8="-",NA(),BQ8)</f>
        <v>116811</v>
      </c>
      <c r="BR6" s="65">
        <f t="shared" ref="BR6:BZ6" si="6">IF(BR8="-",NA(),BR8)</f>
        <v>17169</v>
      </c>
      <c r="BS6" s="65">
        <f t="shared" si="6"/>
        <v>87119</v>
      </c>
      <c r="BT6" s="65">
        <f t="shared" si="6"/>
        <v>-79755</v>
      </c>
      <c r="BU6" s="65">
        <f t="shared" si="6"/>
        <v>-152929</v>
      </c>
      <c r="BV6" s="65">
        <f t="shared" si="6"/>
        <v>21116</v>
      </c>
      <c r="BW6" s="65">
        <f t="shared" si="6"/>
        <v>20714</v>
      </c>
      <c r="BX6" s="65">
        <f t="shared" si="6"/>
        <v>16622</v>
      </c>
      <c r="BY6" s="65">
        <f t="shared" si="6"/>
        <v>16948</v>
      </c>
      <c r="BZ6" s="65">
        <f t="shared" si="6"/>
        <v>5128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0</v>
      </c>
      <c r="CN6" s="63">
        <f t="shared" si="7"/>
        <v>915646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181.6</v>
      </c>
      <c r="DF6" s="64">
        <f t="shared" si="8"/>
        <v>148.9</v>
      </c>
      <c r="DG6" s="64">
        <f t="shared" si="8"/>
        <v>135.30000000000001</v>
      </c>
      <c r="DH6" s="64">
        <f t="shared" si="8"/>
        <v>103.6</v>
      </c>
      <c r="DI6" s="64">
        <f t="shared" si="8"/>
        <v>119.5</v>
      </c>
      <c r="DJ6" s="61" t="str">
        <f>IF(DJ8="-","",IF(DJ8="-","【-】","【"&amp;SUBSTITUTE(TEXT(DJ8,"#,##0.0"),"-","△")&amp;"】"))</f>
        <v>【425.4】</v>
      </c>
      <c r="DK6" s="64">
        <f>IF(DK8="-",NA(),DK8)</f>
        <v>158.1</v>
      </c>
      <c r="DL6" s="64">
        <f t="shared" ref="DL6:DT6" si="9">IF(DL8="-",NA(),DL8)</f>
        <v>154.69999999999999</v>
      </c>
      <c r="DM6" s="64">
        <f t="shared" si="9"/>
        <v>153.69999999999999</v>
      </c>
      <c r="DN6" s="64">
        <f t="shared" si="9"/>
        <v>153.9</v>
      </c>
      <c r="DO6" s="64">
        <f t="shared" si="9"/>
        <v>147.19999999999999</v>
      </c>
      <c r="DP6" s="64">
        <f t="shared" si="9"/>
        <v>169.3</v>
      </c>
      <c r="DQ6" s="64">
        <f t="shared" si="9"/>
        <v>166.6</v>
      </c>
      <c r="DR6" s="64">
        <f t="shared" si="9"/>
        <v>164.4</v>
      </c>
      <c r="DS6" s="64">
        <f t="shared" si="9"/>
        <v>161.5</v>
      </c>
      <c r="DT6" s="64">
        <f t="shared" si="9"/>
        <v>156.9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2">
      <c r="A7" s="49" t="s">
        <v>113</v>
      </c>
      <c r="B7" s="60">
        <f t="shared" ref="B7:X7" si="10">B8</f>
        <v>2019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兵庫県　神戸市</v>
      </c>
      <c r="I7" s="60" t="str">
        <f t="shared" si="10"/>
        <v>三宮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52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25110</v>
      </c>
      <c r="V7" s="63">
        <f t="shared" si="10"/>
        <v>534</v>
      </c>
      <c r="W7" s="63">
        <f t="shared" si="10"/>
        <v>400</v>
      </c>
      <c r="X7" s="62" t="str">
        <f t="shared" si="10"/>
        <v>代行制</v>
      </c>
      <c r="Y7" s="64">
        <f>Y8</f>
        <v>100.4</v>
      </c>
      <c r="Z7" s="64">
        <f t="shared" ref="Z7:AH7" si="11">Z8</f>
        <v>80.599999999999994</v>
      </c>
      <c r="AA7" s="64">
        <f t="shared" si="11"/>
        <v>137.6</v>
      </c>
      <c r="AB7" s="64">
        <f t="shared" si="11"/>
        <v>86.3</v>
      </c>
      <c r="AC7" s="64">
        <f t="shared" si="11"/>
        <v>71.900000000000006</v>
      </c>
      <c r="AD7" s="64">
        <f t="shared" si="11"/>
        <v>133.5</v>
      </c>
      <c r="AE7" s="64">
        <f t="shared" si="11"/>
        <v>136.30000000000001</v>
      </c>
      <c r="AF7" s="64">
        <f t="shared" si="11"/>
        <v>130.9</v>
      </c>
      <c r="AG7" s="64">
        <f t="shared" si="11"/>
        <v>160.6</v>
      </c>
      <c r="AH7" s="64">
        <f t="shared" si="11"/>
        <v>133.80000000000001</v>
      </c>
      <c r="AI7" s="61"/>
      <c r="AJ7" s="64">
        <f>AJ8</f>
        <v>33.6</v>
      </c>
      <c r="AK7" s="64">
        <f t="shared" ref="AK7:AS7" si="12">AK8</f>
        <v>7.8</v>
      </c>
      <c r="AL7" s="64">
        <f t="shared" si="12"/>
        <v>13.7</v>
      </c>
      <c r="AM7" s="64">
        <f t="shared" si="12"/>
        <v>8.4</v>
      </c>
      <c r="AN7" s="64">
        <f t="shared" si="12"/>
        <v>6.9</v>
      </c>
      <c r="AO7" s="64">
        <f t="shared" si="12"/>
        <v>7.1</v>
      </c>
      <c r="AP7" s="64">
        <f t="shared" si="12"/>
        <v>5.5</v>
      </c>
      <c r="AQ7" s="64">
        <f t="shared" si="12"/>
        <v>5.2</v>
      </c>
      <c r="AR7" s="64">
        <f t="shared" si="12"/>
        <v>3.8</v>
      </c>
      <c r="AS7" s="64">
        <f t="shared" si="12"/>
        <v>4.2</v>
      </c>
      <c r="AT7" s="61"/>
      <c r="AU7" s="65">
        <f>AU8</f>
        <v>446</v>
      </c>
      <c r="AV7" s="65">
        <f t="shared" ref="AV7:BD7" si="13">AV8</f>
        <v>93</v>
      </c>
      <c r="AW7" s="65">
        <f t="shared" si="13"/>
        <v>100</v>
      </c>
      <c r="AX7" s="65">
        <f t="shared" si="13"/>
        <v>101</v>
      </c>
      <c r="AY7" s="65">
        <f t="shared" si="13"/>
        <v>105</v>
      </c>
      <c r="AZ7" s="65">
        <f t="shared" si="13"/>
        <v>56</v>
      </c>
      <c r="BA7" s="65">
        <f t="shared" si="13"/>
        <v>42</v>
      </c>
      <c r="BB7" s="65">
        <f t="shared" si="13"/>
        <v>44</v>
      </c>
      <c r="BC7" s="65">
        <f t="shared" si="13"/>
        <v>45</v>
      </c>
      <c r="BD7" s="65">
        <f t="shared" si="13"/>
        <v>46</v>
      </c>
      <c r="BE7" s="63"/>
      <c r="BF7" s="64">
        <f>BF8</f>
        <v>42.7</v>
      </c>
      <c r="BG7" s="64">
        <f t="shared" ref="BG7:BO7" si="14">BG8</f>
        <v>6.5</v>
      </c>
      <c r="BH7" s="64">
        <f t="shared" si="14"/>
        <v>32.1</v>
      </c>
      <c r="BI7" s="64">
        <f t="shared" si="14"/>
        <v>-31.4</v>
      </c>
      <c r="BJ7" s="64">
        <f t="shared" si="14"/>
        <v>-59.5</v>
      </c>
      <c r="BK7" s="64">
        <f t="shared" si="14"/>
        <v>8</v>
      </c>
      <c r="BL7" s="64">
        <f t="shared" si="14"/>
        <v>13.7</v>
      </c>
      <c r="BM7" s="64">
        <f t="shared" si="14"/>
        <v>7.5</v>
      </c>
      <c r="BN7" s="64">
        <f t="shared" si="14"/>
        <v>0.6</v>
      </c>
      <c r="BO7" s="64">
        <f t="shared" si="14"/>
        <v>-10.5</v>
      </c>
      <c r="BP7" s="61"/>
      <c r="BQ7" s="65">
        <f>BQ8</f>
        <v>116811</v>
      </c>
      <c r="BR7" s="65">
        <f t="shared" ref="BR7:BZ7" si="15">BR8</f>
        <v>17169</v>
      </c>
      <c r="BS7" s="65">
        <f t="shared" si="15"/>
        <v>87119</v>
      </c>
      <c r="BT7" s="65">
        <f t="shared" si="15"/>
        <v>-79755</v>
      </c>
      <c r="BU7" s="65">
        <f t="shared" si="15"/>
        <v>-152929</v>
      </c>
      <c r="BV7" s="65">
        <f t="shared" si="15"/>
        <v>21116</v>
      </c>
      <c r="BW7" s="65">
        <f t="shared" si="15"/>
        <v>20714</v>
      </c>
      <c r="BX7" s="65">
        <f t="shared" si="15"/>
        <v>16622</v>
      </c>
      <c r="BY7" s="65">
        <f t="shared" si="15"/>
        <v>16948</v>
      </c>
      <c r="BZ7" s="65">
        <f t="shared" si="15"/>
        <v>5128</v>
      </c>
      <c r="CA7" s="63"/>
      <c r="CB7" s="64" t="s">
        <v>114</v>
      </c>
      <c r="CC7" s="64" t="s">
        <v>114</v>
      </c>
      <c r="CD7" s="64" t="s">
        <v>114</v>
      </c>
      <c r="CE7" s="64" t="s">
        <v>114</v>
      </c>
      <c r="CF7" s="64" t="s">
        <v>114</v>
      </c>
      <c r="CG7" s="64" t="s">
        <v>114</v>
      </c>
      <c r="CH7" s="64" t="s">
        <v>114</v>
      </c>
      <c r="CI7" s="64" t="s">
        <v>114</v>
      </c>
      <c r="CJ7" s="64" t="s">
        <v>114</v>
      </c>
      <c r="CK7" s="64" t="s">
        <v>112</v>
      </c>
      <c r="CL7" s="61"/>
      <c r="CM7" s="63">
        <f>CM8</f>
        <v>0</v>
      </c>
      <c r="CN7" s="63">
        <f>CN8</f>
        <v>915646</v>
      </c>
      <c r="CO7" s="64" t="s">
        <v>114</v>
      </c>
      <c r="CP7" s="64" t="s">
        <v>114</v>
      </c>
      <c r="CQ7" s="64" t="s">
        <v>114</v>
      </c>
      <c r="CR7" s="64" t="s">
        <v>114</v>
      </c>
      <c r="CS7" s="64" t="s">
        <v>114</v>
      </c>
      <c r="CT7" s="64" t="s">
        <v>114</v>
      </c>
      <c r="CU7" s="64" t="s">
        <v>114</v>
      </c>
      <c r="CV7" s="64" t="s">
        <v>114</v>
      </c>
      <c r="CW7" s="64" t="s">
        <v>114</v>
      </c>
      <c r="CX7" s="64" t="s">
        <v>112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181.6</v>
      </c>
      <c r="DF7" s="64">
        <f t="shared" si="16"/>
        <v>148.9</v>
      </c>
      <c r="DG7" s="64">
        <f t="shared" si="16"/>
        <v>135.30000000000001</v>
      </c>
      <c r="DH7" s="64">
        <f t="shared" si="16"/>
        <v>103.6</v>
      </c>
      <c r="DI7" s="64">
        <f t="shared" si="16"/>
        <v>119.5</v>
      </c>
      <c r="DJ7" s="61"/>
      <c r="DK7" s="64">
        <f>DK8</f>
        <v>158.1</v>
      </c>
      <c r="DL7" s="64">
        <f t="shared" ref="DL7:DT7" si="17">DL8</f>
        <v>154.69999999999999</v>
      </c>
      <c r="DM7" s="64">
        <f t="shared" si="17"/>
        <v>153.69999999999999</v>
      </c>
      <c r="DN7" s="64">
        <f t="shared" si="17"/>
        <v>153.9</v>
      </c>
      <c r="DO7" s="64">
        <f t="shared" si="17"/>
        <v>147.19999999999999</v>
      </c>
      <c r="DP7" s="64">
        <f t="shared" si="17"/>
        <v>169.3</v>
      </c>
      <c r="DQ7" s="64">
        <f t="shared" si="17"/>
        <v>166.6</v>
      </c>
      <c r="DR7" s="64">
        <f t="shared" si="17"/>
        <v>164.4</v>
      </c>
      <c r="DS7" s="64">
        <f t="shared" si="17"/>
        <v>161.5</v>
      </c>
      <c r="DT7" s="64">
        <f t="shared" si="17"/>
        <v>156.9</v>
      </c>
      <c r="DU7" s="61"/>
    </row>
    <row r="8" spans="1:125" s="66" customFormat="1" x14ac:dyDescent="0.2">
      <c r="A8" s="49"/>
      <c r="B8" s="67">
        <v>2019</v>
      </c>
      <c r="C8" s="67">
        <v>281000</v>
      </c>
      <c r="D8" s="67">
        <v>47</v>
      </c>
      <c r="E8" s="67">
        <v>14</v>
      </c>
      <c r="F8" s="67">
        <v>0</v>
      </c>
      <c r="G8" s="67">
        <v>1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52</v>
      </c>
      <c r="S8" s="69" t="s">
        <v>125</v>
      </c>
      <c r="T8" s="69" t="s">
        <v>126</v>
      </c>
      <c r="U8" s="70">
        <v>25110</v>
      </c>
      <c r="V8" s="70">
        <v>534</v>
      </c>
      <c r="W8" s="70">
        <v>400</v>
      </c>
      <c r="X8" s="69" t="s">
        <v>127</v>
      </c>
      <c r="Y8" s="71">
        <v>100.4</v>
      </c>
      <c r="Z8" s="71">
        <v>80.599999999999994</v>
      </c>
      <c r="AA8" s="71">
        <v>137.6</v>
      </c>
      <c r="AB8" s="71">
        <v>86.3</v>
      </c>
      <c r="AC8" s="71">
        <v>71.900000000000006</v>
      </c>
      <c r="AD8" s="71">
        <v>133.5</v>
      </c>
      <c r="AE8" s="71">
        <v>136.30000000000001</v>
      </c>
      <c r="AF8" s="71">
        <v>130.9</v>
      </c>
      <c r="AG8" s="71">
        <v>160.6</v>
      </c>
      <c r="AH8" s="71">
        <v>133.80000000000001</v>
      </c>
      <c r="AI8" s="68">
        <v>619.1</v>
      </c>
      <c r="AJ8" s="71">
        <v>33.6</v>
      </c>
      <c r="AK8" s="71">
        <v>7.8</v>
      </c>
      <c r="AL8" s="71">
        <v>13.7</v>
      </c>
      <c r="AM8" s="71">
        <v>8.4</v>
      </c>
      <c r="AN8" s="71">
        <v>6.9</v>
      </c>
      <c r="AO8" s="71">
        <v>7.1</v>
      </c>
      <c r="AP8" s="71">
        <v>5.5</v>
      </c>
      <c r="AQ8" s="71">
        <v>5.2</v>
      </c>
      <c r="AR8" s="71">
        <v>3.8</v>
      </c>
      <c r="AS8" s="71">
        <v>4.2</v>
      </c>
      <c r="AT8" s="68">
        <v>2.2999999999999998</v>
      </c>
      <c r="AU8" s="72">
        <v>446</v>
      </c>
      <c r="AV8" s="72">
        <v>93</v>
      </c>
      <c r="AW8" s="72">
        <v>100</v>
      </c>
      <c r="AX8" s="72">
        <v>101</v>
      </c>
      <c r="AY8" s="72">
        <v>105</v>
      </c>
      <c r="AZ8" s="72">
        <v>56</v>
      </c>
      <c r="BA8" s="72">
        <v>42</v>
      </c>
      <c r="BB8" s="72">
        <v>44</v>
      </c>
      <c r="BC8" s="72">
        <v>45</v>
      </c>
      <c r="BD8" s="72">
        <v>46</v>
      </c>
      <c r="BE8" s="72">
        <v>17</v>
      </c>
      <c r="BF8" s="71">
        <v>42.7</v>
      </c>
      <c r="BG8" s="71">
        <v>6.5</v>
      </c>
      <c r="BH8" s="71">
        <v>32.1</v>
      </c>
      <c r="BI8" s="71">
        <v>-31.4</v>
      </c>
      <c r="BJ8" s="71">
        <v>-59.5</v>
      </c>
      <c r="BK8" s="71">
        <v>8</v>
      </c>
      <c r="BL8" s="71">
        <v>13.7</v>
      </c>
      <c r="BM8" s="71">
        <v>7.5</v>
      </c>
      <c r="BN8" s="71">
        <v>0.6</v>
      </c>
      <c r="BO8" s="71">
        <v>-10.5</v>
      </c>
      <c r="BP8" s="68">
        <v>20.8</v>
      </c>
      <c r="BQ8" s="72">
        <v>116811</v>
      </c>
      <c r="BR8" s="72">
        <v>17169</v>
      </c>
      <c r="BS8" s="72">
        <v>87119</v>
      </c>
      <c r="BT8" s="73">
        <v>-79755</v>
      </c>
      <c r="BU8" s="73">
        <v>-152929</v>
      </c>
      <c r="BV8" s="72">
        <v>21116</v>
      </c>
      <c r="BW8" s="72">
        <v>20714</v>
      </c>
      <c r="BX8" s="72">
        <v>16622</v>
      </c>
      <c r="BY8" s="72">
        <v>16948</v>
      </c>
      <c r="BZ8" s="72">
        <v>5128</v>
      </c>
      <c r="CA8" s="70">
        <v>14290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0</v>
      </c>
      <c r="CN8" s="70">
        <v>915646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181.6</v>
      </c>
      <c r="DF8" s="71">
        <v>148.9</v>
      </c>
      <c r="DG8" s="71">
        <v>135.30000000000001</v>
      </c>
      <c r="DH8" s="71">
        <v>103.6</v>
      </c>
      <c r="DI8" s="71">
        <v>119.5</v>
      </c>
      <c r="DJ8" s="68">
        <v>425.4</v>
      </c>
      <c r="DK8" s="71">
        <v>158.1</v>
      </c>
      <c r="DL8" s="71">
        <v>154.69999999999999</v>
      </c>
      <c r="DM8" s="71">
        <v>153.69999999999999</v>
      </c>
      <c r="DN8" s="71">
        <v>153.9</v>
      </c>
      <c r="DO8" s="71">
        <v>147.19999999999999</v>
      </c>
      <c r="DP8" s="71">
        <v>169.3</v>
      </c>
      <c r="DQ8" s="71">
        <v>166.6</v>
      </c>
      <c r="DR8" s="71">
        <v>164.4</v>
      </c>
      <c r="DS8" s="71">
        <v>161.5</v>
      </c>
      <c r="DT8" s="71">
        <v>156.9</v>
      </c>
      <c r="DU8" s="68">
        <v>205.9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128</v>
      </c>
      <c r="C10" s="78" t="s">
        <v>129</v>
      </c>
      <c r="D10" s="78" t="s">
        <v>130</v>
      </c>
      <c r="E10" s="78" t="s">
        <v>131</v>
      </c>
      <c r="F10" s="78" t="s">
        <v>132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OTA</cp:lastModifiedBy>
  <cp:lastPrinted>2021-01-25T07:22:29Z</cp:lastPrinted>
  <dcterms:created xsi:type="dcterms:W3CDTF">2020-12-04T03:35:05Z</dcterms:created>
  <dcterms:modified xsi:type="dcterms:W3CDTF">2021-01-28T08:47:32Z</dcterms:modified>
  <cp:category/>
</cp:coreProperties>
</file>