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12220.PCAI\Desktop\【経営比較分析表】2019_281000_47_140\"/>
    </mc:Choice>
  </mc:AlternateContent>
  <workbookProtection workbookAlgorithmName="SHA-512" workbookHashValue="0yd5SEd1S8tWr4Np8xuPWyHi8ap+6RDXpjEL+UzovTdQhED22Y1YsN4YIY9Z7ywxLkuZyJpNpxGoOOKrIIfA5w==" workbookSaltValue="hUV9SP/rlOOtxAuJUb7klA==" workbookSpinCount="100000" lockStructure="1"/>
  <bookViews>
    <workbookView xWindow="0" yWindow="0" windowWidth="20490" windowHeight="753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K76" i="4" l="1"/>
  <c r="LH51" i="4"/>
  <c r="GQ30" i="4"/>
  <c r="BZ30" i="4"/>
  <c r="LT76" i="4"/>
  <c r="GQ51" i="4"/>
  <c r="LH30" i="4"/>
  <c r="BZ51" i="4"/>
  <c r="IE76" i="4"/>
  <c r="BG30" i="4"/>
  <c r="LE76" i="4"/>
  <c r="FX51" i="4"/>
  <c r="BG51" i="4"/>
  <c r="AV76" i="4"/>
  <c r="KO51" i="4"/>
  <c r="KO30" i="4"/>
  <c r="HP76" i="4"/>
  <c r="FX30" i="4"/>
  <c r="HA76" i="4"/>
  <c r="AN51" i="4"/>
  <c r="FE30" i="4"/>
  <c r="AN30" i="4"/>
  <c r="AG76" i="4"/>
  <c r="JV51" i="4"/>
  <c r="KP76" i="4"/>
  <c r="FE51" i="4"/>
  <c r="JV30" i="4"/>
  <c r="R76" i="4"/>
  <c r="KA76" i="4"/>
  <c r="EL51" i="4"/>
  <c r="JC30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<sst xmlns="http://schemas.openxmlformats.org/spreadsheetml/2006/main" count="278" uniqueCount="133">
  <si>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</si>
  <si>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</si>
  <si>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</si>
  <si>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</si>
  <si>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</si>
  <si>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</si>
  <si>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</si>
  <si>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</si>
  <si>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</si>
  <si>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</si>
  <si>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</si>
  <si>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</si>
  <si>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</si>
  <si>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</si>
  <si>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</si>
  <si>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</si>
  <si>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</si>
  <si>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</si>
  <si>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</si>
  <si>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</si>
  <si>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</si>
  <si>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</si>
  <si>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</si>
  <si>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</si>
  <si>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</si>
  <si>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</si>
  <si>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</si>
  <si>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</si>
  <si>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</si>
  <si>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</si>
  <si>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</si>
  <si>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</si>
  <si>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</si>
  <si>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</si>
  <si>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</si>
  <si>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</si>
  <si>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</si>
  <si>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</si>
  <si>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</si>
  <si>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</si>
  <si>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</si>
  <si>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</si>
  <si>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</si>
  <si>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</si>
  <si>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</si>
  <si>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</si>
  <si>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</si>
  <si>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</si>
  <si>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</si>
  <si>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</si>
  <si>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</si>
  <si>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</si>
  <si>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</si>
  <si>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</si>
  <si>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</si>
  <si>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</si>
  <si>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</si>
  <si>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</si>
  <si>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</si>
  <si>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</si>
  <si>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</si>
  <si>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</si>
  <si>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</si>
  <si>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</si>
  <si>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</si>
  <si>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</si>
  <si>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</si>
  <si>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</si>
  <si>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</si>
  <si>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</si>
  <si>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</si>
  <si>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</si>
  <si>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</si>
  <si>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</si>
  <si>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</si>
  <si>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</si>
  <si>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</si>
  <si>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</si>
  <si>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</si>
  <si>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</si>
  <si>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</si>
  <si>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</si>
  <si>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</si>
  <si>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</si>
  <si>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</si>
  <si>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</si>
  <si>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</si>
  <si>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</si>
  <si>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</si>
  <si>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</si>
  <si>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</si>
  <si>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</si>
  <si>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</si>
  <si>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</si>
  <si>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</si>
  <si>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</si>
  <si>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</si>
  <si>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</si>
  <si>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</si>
  <si>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</si>
  <si>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</si>
  <si>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</si>
  <si>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</si>
  <si>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</si>
  <si>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</si>
  <si>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</si>
  <si>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</si>
  <si>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</si>
  <si>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</si>
  <si>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</si>
  <si>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</si>
  <si>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兵庫県　神戸市</t>
  </si>
  <si>
    <t>花隈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</si>
  <si>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</si>
  <si>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</si>
  <si>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</si>
  <si>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</si>
  <si>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</si>
  <si>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</si>
  <si>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</t>
  </si>
  <si>
    <t>地下式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</si>
  <si>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</si>
  <si>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</si>
  <si>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</si>
  <si>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</si>
  <si>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</si>
  <si>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</si>
  <si>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</si>
  <si>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</si>
  <si>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①収益的収支比率について、100%を大幅に上回っており黒字であり、類似施設の平均値についても大きく上回っている。
④売上高GOP、⑤EBITDA共に昨年度から増加しており、類似施設の平均値を大きく上回っている。
市街地中心部に立地しており、安定的な使用料収入を確保できることが要因であると考えられ、健全な経営状態といえる。</t>
    <rPh sb="1" eb="4">
      <t>シュウエキテキ</t>
    </rPh>
    <rPh sb="4" eb="6">
      <t>シュウシ</t>
    </rPh>
    <rPh sb="6" eb="8">
      <t>ヒリツ</t>
    </rPh>
    <rPh sb="18" eb="20">
      <t>オオハバ</t>
    </rPh>
    <rPh sb="21" eb="23">
      <t>ウワマワ</t>
    </rPh>
    <rPh sb="27" eb="29">
      <t>クロジ</t>
    </rPh>
    <rPh sb="33" eb="37">
      <t>ルイジシセツ</t>
    </rPh>
    <rPh sb="38" eb="41">
      <t>ヘイキンチ</t>
    </rPh>
    <rPh sb="46" eb="47">
      <t>オオ</t>
    </rPh>
    <rPh sb="49" eb="51">
      <t>ウワマワ</t>
    </rPh>
    <rPh sb="58" eb="61">
      <t>ウリアゲダカ</t>
    </rPh>
    <rPh sb="72" eb="73">
      <t>トモ</t>
    </rPh>
    <rPh sb="74" eb="77">
      <t>サクネンド</t>
    </rPh>
    <rPh sb="79" eb="81">
      <t>ゾウカ</t>
    </rPh>
    <rPh sb="106" eb="109">
      <t>シガイチ</t>
    </rPh>
    <rPh sb="109" eb="112">
      <t>チュウシンブ</t>
    </rPh>
    <rPh sb="113" eb="115">
      <t>リッチ</t>
    </rPh>
    <rPh sb="120" eb="123">
      <t>アンテイテキ</t>
    </rPh>
    <rPh sb="124" eb="127">
      <t>シヨウリョウ</t>
    </rPh>
    <rPh sb="127" eb="129">
      <t>シュウニュウ</t>
    </rPh>
    <rPh sb="130" eb="132">
      <t>カクホ</t>
    </rPh>
    <rPh sb="138" eb="140">
      <t>ヨウイン</t>
    </rPh>
    <rPh sb="144" eb="145">
      <t>カンガ</t>
    </rPh>
    <rPh sb="149" eb="151">
      <t>ケンゼン</t>
    </rPh>
    <rPh sb="152" eb="154">
      <t>ケイエイ</t>
    </rPh>
    <rPh sb="154" eb="156">
      <t>ジョウタイ</t>
    </rPh>
    <phoneticPr fontId="5"/>
  </si>
  <si>
    <t>⑪稼働率について、毎年度ほぼ横ばいであるが、類似施設の平均値を下回っている。理由としては、通勤目的の利用が高いなど1台あたりの駐車時間が長いことが考えられる。</t>
    <rPh sb="1" eb="3">
      <t>カドウ</t>
    </rPh>
    <rPh sb="3" eb="4">
      <t>リツ</t>
    </rPh>
    <rPh sb="9" eb="12">
      <t>マイネンド</t>
    </rPh>
    <rPh sb="14" eb="15">
      <t>ヨコ</t>
    </rPh>
    <rPh sb="22" eb="26">
      <t>ルイジシセツ</t>
    </rPh>
    <rPh sb="27" eb="30">
      <t>ヘイキンチ</t>
    </rPh>
    <rPh sb="31" eb="33">
      <t>シタマワ</t>
    </rPh>
    <rPh sb="38" eb="40">
      <t>リユウ</t>
    </rPh>
    <rPh sb="45" eb="47">
      <t>ツウキン</t>
    </rPh>
    <rPh sb="47" eb="49">
      <t>モクテキ</t>
    </rPh>
    <rPh sb="50" eb="52">
      <t>リヨウ</t>
    </rPh>
    <rPh sb="53" eb="54">
      <t>タカ</t>
    </rPh>
    <rPh sb="58" eb="59">
      <t>ダイ</t>
    </rPh>
    <rPh sb="63" eb="65">
      <t>チュウシャ</t>
    </rPh>
    <rPh sb="65" eb="67">
      <t>ジカン</t>
    </rPh>
    <rPh sb="68" eb="69">
      <t>ナガ</t>
    </rPh>
    <rPh sb="73" eb="74">
      <t>カンガ</t>
    </rPh>
    <phoneticPr fontId="5"/>
  </si>
  <si>
    <t>稼働率は低いものの、黒字であることやキャッシュの利益が出ていることから、健全な経営状態だといえる。また、令和元年度から新たな取組みとしてカーシェアリング事業を開始した。引き続き指定管理者と連携しながら、収益の増加及び安定化を目指していく。</t>
    <rPh sb="0" eb="2">
      <t>カドウ</t>
    </rPh>
    <rPh sb="2" eb="3">
      <t>リツ</t>
    </rPh>
    <rPh sb="4" eb="5">
      <t>ヒク</t>
    </rPh>
    <rPh sb="10" eb="12">
      <t>クロジ</t>
    </rPh>
    <rPh sb="24" eb="26">
      <t>リエキ</t>
    </rPh>
    <rPh sb="27" eb="28">
      <t>デ</t>
    </rPh>
    <rPh sb="36" eb="38">
      <t>ケンゼン</t>
    </rPh>
    <rPh sb="39" eb="41">
      <t>ケイエイ</t>
    </rPh>
    <rPh sb="41" eb="43">
      <t>ジョウタイ</t>
    </rPh>
    <phoneticPr fontId="5"/>
  </si>
  <si>
    <t>⑧設備投資見込額について、供用開始から50年以上経過していることから昨年度より大幅に増加している。引き続き必要な設備更新に対する投資を計画的に実施していく。
⑩企業債残高対料金収入比率は、平成30年度より0となっている。</t>
    <rPh sb="39" eb="41">
      <t>オオハバ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</si>
</sst>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133.9</c:v>
                </c:pt>
                <c:pt idx="1">
                  <c:v>133.5</c:v>
                </c:pt>
                <c:pt idx="2">
                  <c:v>116.9</c:v>
                </c:pt>
                <c:pt idx="3">
                  <c:v>115.8</c:v>
                </c:pt>
                <c:pt idx="4">
                  <c:v>250.7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E-4757-9FB1-BBF993BF9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113.4</c:v>
                </c:pt>
                <c:pt idx="1">
                  <c:v>191.4</c:v>
                </c:pt>
                <c:pt idx="2">
                  <c:v>141.30000000000001</c:v>
                </c:pt>
                <c:pt idx="3">
                  <c:v>123.9</c:v>
                </c:pt>
                <c:pt idx="4">
                  <c:v>120.1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1E-4757-9FB1-BBF993BF9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84</c:v>
                </c:pt>
                <c:pt idx="1">
                  <c:v>54.3</c:v>
                </c:pt>
                <c:pt idx="2">
                  <c:v>20.399999999999999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3-47C7-B338-6DB6F7A45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278.89999999999998</c:v>
                </c:pt>
                <c:pt idx="1">
                  <c:v>205.5</c:v>
                </c:pt>
                <c:pt idx="2">
                  <c:v>187.9</c:v>
                </c:pt>
                <c:pt idx="3">
                  <c:v>143.19999999999999</c:v>
                </c:pt>
                <c:pt idx="4">
                  <c:v>128.9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63-47C7-B338-6DB6F7A45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B51-48F1-9D5F-0AAFBB4AE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51-48F1-9D5F-0AAFBB4AE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F4E-4904-82AF-A513C816E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4E-4904-82AF-A513C816E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19-43F6-A3B0-A71067902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9.5</c:v>
                </c:pt>
                <c:pt idx="1">
                  <c:v>15.1</c:v>
                </c:pt>
                <c:pt idx="2">
                  <c:v>15</c:v>
                </c:pt>
                <c:pt idx="3">
                  <c:v>10.4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19-43F6-A3B0-A71067902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75-4B22-BF28-52B80403D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177</c:v>
                </c:pt>
                <c:pt idx="1">
                  <c:v>145</c:v>
                </c:pt>
                <c:pt idx="2">
                  <c:v>108</c:v>
                </c:pt>
                <c:pt idx="3">
                  <c:v>89</c:v>
                </c:pt>
                <c:pt idx="4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75-4B22-BF28-52B80403D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141.9</c:v>
                </c:pt>
                <c:pt idx="1">
                  <c:v>138.4</c:v>
                </c:pt>
                <c:pt idx="2">
                  <c:v>141.5</c:v>
                </c:pt>
                <c:pt idx="3">
                  <c:v>141.1</c:v>
                </c:pt>
                <c:pt idx="4">
                  <c:v>134.5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2-4686-B9F3-0802266F0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185.2</c:v>
                </c:pt>
                <c:pt idx="1">
                  <c:v>184.1</c:v>
                </c:pt>
                <c:pt idx="2">
                  <c:v>186.8</c:v>
                </c:pt>
                <c:pt idx="3">
                  <c:v>184.2</c:v>
                </c:pt>
                <c:pt idx="4">
                  <c:v>184.2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F2-4686-B9F3-0802266F0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82</c:v>
                </c:pt>
                <c:pt idx="1">
                  <c:v>59.2</c:v>
                </c:pt>
                <c:pt idx="2">
                  <c:v>47.5</c:v>
                </c:pt>
                <c:pt idx="3">
                  <c:v>34</c:v>
                </c:pt>
                <c:pt idx="4">
                  <c:v>60.1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7C-413E-8E81-461673D98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17.5</c:v>
                </c:pt>
                <c:pt idx="1">
                  <c:v>14.3</c:v>
                </c:pt>
                <c:pt idx="2">
                  <c:v>11.8</c:v>
                </c:pt>
                <c:pt idx="3">
                  <c:v>9.1</c:v>
                </c:pt>
                <c:pt idx="4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7C-413E-8E81-461673D98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54695</c:v>
                </c:pt>
                <c:pt idx="1">
                  <c:v>53639</c:v>
                </c:pt>
                <c:pt idx="2">
                  <c:v>44454</c:v>
                </c:pt>
                <c:pt idx="3">
                  <c:v>32264</c:v>
                </c:pt>
                <c:pt idx="4">
                  <c:v>54143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D2-494A-951E-B1B7AB534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36318</c:v>
                </c:pt>
                <c:pt idx="1">
                  <c:v>37745</c:v>
                </c:pt>
                <c:pt idx="2">
                  <c:v>35151</c:v>
                </c:pt>
                <c:pt idx="3">
                  <c:v>21556</c:v>
                </c:pt>
                <c:pt idx="4">
                  <c:v>18053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D2-494A-951E-B1B7AB534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30" zoomScaleNormal="100" zoomScaleSheetLayoutView="70" workbookViewId="0">
      <selection activeCell="ND32" sqref="ND32:NR47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兵庫県神戸市　花隈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Ａ２Ｂ１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8977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119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地下式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51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258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400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129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H27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H28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H29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H30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H27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H28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H29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H30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H27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H28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H29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H30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133.9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133.5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116.9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115.8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250.7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141.9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138.4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141.5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141.1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134.5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113.4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191.4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141.30000000000001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123.9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120.1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9.5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15.1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15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10.4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5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185.2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184.1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186.8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184.2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184.2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132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130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H27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H28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H29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H30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H27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H28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H29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H30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H27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H28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H29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H30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82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59.2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47.5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34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60.1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54695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53639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44454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32264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54143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177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145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108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89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37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17.5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14.3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11.8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9.1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1.4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36318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37745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35151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21556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18053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131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H27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H28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H29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H30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335329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H27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H28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H29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H30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H27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H28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H29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H30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84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54.3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20.399999999999999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278.89999999999998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205.5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187.9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143.19999999999999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128.9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MUjH4wgbBKWF2UcZyOwq4b+1pWR1P0X875j0yHa7LXTJav3S4dCKKgnstbfAJ+TmtcYt0T48Cdi7vppSr4XVlA==" saltValue="R9KjwQtIdk+O9DBEJp1d0A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101</v>
      </c>
      <c r="AL5" s="59" t="s">
        <v>102</v>
      </c>
      <c r="AM5" s="59" t="s">
        <v>92</v>
      </c>
      <c r="AN5" s="59" t="s">
        <v>103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100</v>
      </c>
      <c r="AV5" s="59" t="s">
        <v>90</v>
      </c>
      <c r="AW5" s="59" t="s">
        <v>102</v>
      </c>
      <c r="AX5" s="59" t="s">
        <v>92</v>
      </c>
      <c r="AY5" s="59" t="s">
        <v>103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101</v>
      </c>
      <c r="BH5" s="59" t="s">
        <v>102</v>
      </c>
      <c r="BI5" s="59" t="s">
        <v>92</v>
      </c>
      <c r="BJ5" s="59" t="s">
        <v>103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100</v>
      </c>
      <c r="BR5" s="59" t="s">
        <v>90</v>
      </c>
      <c r="BS5" s="59" t="s">
        <v>102</v>
      </c>
      <c r="BT5" s="59" t="s">
        <v>92</v>
      </c>
      <c r="BU5" s="59" t="s">
        <v>103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100</v>
      </c>
      <c r="CC5" s="59" t="s">
        <v>90</v>
      </c>
      <c r="CD5" s="59" t="s">
        <v>91</v>
      </c>
      <c r="CE5" s="59" t="s">
        <v>104</v>
      </c>
      <c r="CF5" s="59" t="s">
        <v>103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90</v>
      </c>
      <c r="CQ5" s="59" t="s">
        <v>102</v>
      </c>
      <c r="CR5" s="59" t="s">
        <v>104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101</v>
      </c>
      <c r="DB5" s="59" t="s">
        <v>91</v>
      </c>
      <c r="DC5" s="59" t="s">
        <v>92</v>
      </c>
      <c r="DD5" s="59" t="s">
        <v>103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100</v>
      </c>
      <c r="DL5" s="59" t="s">
        <v>101</v>
      </c>
      <c r="DM5" s="59" t="s">
        <v>91</v>
      </c>
      <c r="DN5" s="59" t="s">
        <v>92</v>
      </c>
      <c r="DO5" s="59" t="s">
        <v>103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105</v>
      </c>
      <c r="B6" s="60">
        <f>B8</f>
        <v>2019</v>
      </c>
      <c r="C6" s="60">
        <f t="shared" ref="C6:X6" si="1">C8</f>
        <v>281000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</v>
      </c>
      <c r="H6" s="60" t="str">
        <f>SUBSTITUTE(H8,"　","")</f>
        <v>兵庫県神戸市</v>
      </c>
      <c r="I6" s="60" t="str">
        <f t="shared" si="1"/>
        <v>花隈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地下式</v>
      </c>
      <c r="R6" s="63">
        <f t="shared" si="1"/>
        <v>51</v>
      </c>
      <c r="S6" s="62" t="str">
        <f t="shared" si="1"/>
        <v>駅</v>
      </c>
      <c r="T6" s="62" t="str">
        <f t="shared" si="1"/>
        <v>無</v>
      </c>
      <c r="U6" s="63">
        <f t="shared" si="1"/>
        <v>8977</v>
      </c>
      <c r="V6" s="63">
        <f t="shared" si="1"/>
        <v>258</v>
      </c>
      <c r="W6" s="63">
        <f t="shared" si="1"/>
        <v>400</v>
      </c>
      <c r="X6" s="62" t="str">
        <f t="shared" si="1"/>
        <v>代行制</v>
      </c>
      <c r="Y6" s="64">
        <f>IF(Y8="-",NA(),Y8)</f>
        <v>133.9</v>
      </c>
      <c r="Z6" s="64">
        <f t="shared" ref="Z6:AH6" si="2">IF(Z8="-",NA(),Z8)</f>
        <v>133.5</v>
      </c>
      <c r="AA6" s="64">
        <f t="shared" si="2"/>
        <v>116.9</v>
      </c>
      <c r="AB6" s="64">
        <f t="shared" si="2"/>
        <v>115.8</v>
      </c>
      <c r="AC6" s="64">
        <f t="shared" si="2"/>
        <v>250.7</v>
      </c>
      <c r="AD6" s="64">
        <f t="shared" si="2"/>
        <v>113.4</v>
      </c>
      <c r="AE6" s="64">
        <f t="shared" si="2"/>
        <v>191.4</v>
      </c>
      <c r="AF6" s="64">
        <f t="shared" si="2"/>
        <v>141.30000000000001</v>
      </c>
      <c r="AG6" s="64">
        <f t="shared" si="2"/>
        <v>123.9</v>
      </c>
      <c r="AH6" s="64">
        <f t="shared" si="2"/>
        <v>120.1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9.5</v>
      </c>
      <c r="AP6" s="64">
        <f t="shared" si="3"/>
        <v>15.1</v>
      </c>
      <c r="AQ6" s="64">
        <f t="shared" si="3"/>
        <v>15</v>
      </c>
      <c r="AR6" s="64">
        <f t="shared" si="3"/>
        <v>10.4</v>
      </c>
      <c r="AS6" s="64">
        <f t="shared" si="3"/>
        <v>5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177</v>
      </c>
      <c r="BA6" s="65">
        <f t="shared" si="4"/>
        <v>145</v>
      </c>
      <c r="BB6" s="65">
        <f t="shared" si="4"/>
        <v>108</v>
      </c>
      <c r="BC6" s="65">
        <f t="shared" si="4"/>
        <v>89</v>
      </c>
      <c r="BD6" s="65">
        <f t="shared" si="4"/>
        <v>37</v>
      </c>
      <c r="BE6" s="63" t="str">
        <f>IF(BE8="-","",IF(BE8="-","【-】","【"&amp;SUBSTITUTE(TEXT(BE8,"#,##0"),"-","△")&amp;"】"))</f>
        <v>【17】</v>
      </c>
      <c r="BF6" s="64">
        <f>IF(BF8="-",NA(),BF8)</f>
        <v>82</v>
      </c>
      <c r="BG6" s="64">
        <f t="shared" ref="BG6:BO6" si="5">IF(BG8="-",NA(),BG8)</f>
        <v>59.2</v>
      </c>
      <c r="BH6" s="64">
        <f t="shared" si="5"/>
        <v>47.5</v>
      </c>
      <c r="BI6" s="64">
        <f t="shared" si="5"/>
        <v>34</v>
      </c>
      <c r="BJ6" s="64">
        <f t="shared" si="5"/>
        <v>60.1</v>
      </c>
      <c r="BK6" s="64">
        <f t="shared" si="5"/>
        <v>17.5</v>
      </c>
      <c r="BL6" s="64">
        <f t="shared" si="5"/>
        <v>14.3</v>
      </c>
      <c r="BM6" s="64">
        <f t="shared" si="5"/>
        <v>11.8</v>
      </c>
      <c r="BN6" s="64">
        <f t="shared" si="5"/>
        <v>9.1</v>
      </c>
      <c r="BO6" s="64">
        <f t="shared" si="5"/>
        <v>1.4</v>
      </c>
      <c r="BP6" s="61" t="str">
        <f>IF(BP8="-","",IF(BP8="-","【-】","【"&amp;SUBSTITUTE(TEXT(BP8,"#,##0.0"),"-","△")&amp;"】"))</f>
        <v>【20.8】</v>
      </c>
      <c r="BQ6" s="65">
        <f>IF(BQ8="-",NA(),BQ8)</f>
        <v>54695</v>
      </c>
      <c r="BR6" s="65">
        <f t="shared" ref="BR6:BZ6" si="6">IF(BR8="-",NA(),BR8)</f>
        <v>53639</v>
      </c>
      <c r="BS6" s="65">
        <f t="shared" si="6"/>
        <v>44454</v>
      </c>
      <c r="BT6" s="65">
        <f t="shared" si="6"/>
        <v>32264</v>
      </c>
      <c r="BU6" s="65">
        <f t="shared" si="6"/>
        <v>54143</v>
      </c>
      <c r="BV6" s="65">
        <f t="shared" si="6"/>
        <v>36318</v>
      </c>
      <c r="BW6" s="65">
        <f t="shared" si="6"/>
        <v>37745</v>
      </c>
      <c r="BX6" s="65">
        <f t="shared" si="6"/>
        <v>35151</v>
      </c>
      <c r="BY6" s="65">
        <f t="shared" si="6"/>
        <v>21556</v>
      </c>
      <c r="BZ6" s="65">
        <f t="shared" si="6"/>
        <v>18053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106</v>
      </c>
      <c r="CM6" s="63">
        <f t="shared" ref="CM6:CN6" si="7">CM8</f>
        <v>0</v>
      </c>
      <c r="CN6" s="63">
        <f t="shared" si="7"/>
        <v>335329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107</v>
      </c>
      <c r="CZ6" s="64">
        <f>IF(CZ8="-",NA(),CZ8)</f>
        <v>84</v>
      </c>
      <c r="DA6" s="64">
        <f t="shared" ref="DA6:DI6" si="8">IF(DA8="-",NA(),DA8)</f>
        <v>54.3</v>
      </c>
      <c r="DB6" s="64">
        <f t="shared" si="8"/>
        <v>20.399999999999999</v>
      </c>
      <c r="DC6" s="64">
        <f t="shared" si="8"/>
        <v>0</v>
      </c>
      <c r="DD6" s="64">
        <f t="shared" si="8"/>
        <v>0</v>
      </c>
      <c r="DE6" s="64">
        <f t="shared" si="8"/>
        <v>278.89999999999998</v>
      </c>
      <c r="DF6" s="64">
        <f t="shared" si="8"/>
        <v>205.5</v>
      </c>
      <c r="DG6" s="64">
        <f t="shared" si="8"/>
        <v>187.9</v>
      </c>
      <c r="DH6" s="64">
        <f t="shared" si="8"/>
        <v>143.19999999999999</v>
      </c>
      <c r="DI6" s="64">
        <f t="shared" si="8"/>
        <v>128.9</v>
      </c>
      <c r="DJ6" s="61" t="str">
        <f>IF(DJ8="-","",IF(DJ8="-","【-】","【"&amp;SUBSTITUTE(TEXT(DJ8,"#,##0.0"),"-","△")&amp;"】"))</f>
        <v>【425.4】</v>
      </c>
      <c r="DK6" s="64">
        <f>IF(DK8="-",NA(),DK8)</f>
        <v>141.9</v>
      </c>
      <c r="DL6" s="64">
        <f t="shared" ref="DL6:DT6" si="9">IF(DL8="-",NA(),DL8)</f>
        <v>138.4</v>
      </c>
      <c r="DM6" s="64">
        <f t="shared" si="9"/>
        <v>141.5</v>
      </c>
      <c r="DN6" s="64">
        <f t="shared" si="9"/>
        <v>141.1</v>
      </c>
      <c r="DO6" s="64">
        <f t="shared" si="9"/>
        <v>134.5</v>
      </c>
      <c r="DP6" s="64">
        <f t="shared" si="9"/>
        <v>185.2</v>
      </c>
      <c r="DQ6" s="64">
        <f t="shared" si="9"/>
        <v>184.1</v>
      </c>
      <c r="DR6" s="64">
        <f t="shared" si="9"/>
        <v>186.8</v>
      </c>
      <c r="DS6" s="64">
        <f t="shared" si="9"/>
        <v>184.2</v>
      </c>
      <c r="DT6" s="64">
        <f t="shared" si="9"/>
        <v>184.2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108</v>
      </c>
      <c r="B7" s="60">
        <f t="shared" ref="B7:X7" si="10">B8</f>
        <v>2019</v>
      </c>
      <c r="C7" s="60">
        <f t="shared" si="10"/>
        <v>281000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</v>
      </c>
      <c r="H7" s="60" t="str">
        <f t="shared" si="10"/>
        <v>兵庫県　神戸市</v>
      </c>
      <c r="I7" s="60" t="str">
        <f t="shared" si="10"/>
        <v>花隈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地下式</v>
      </c>
      <c r="R7" s="63">
        <f t="shared" si="10"/>
        <v>51</v>
      </c>
      <c r="S7" s="62" t="str">
        <f t="shared" si="10"/>
        <v>駅</v>
      </c>
      <c r="T7" s="62" t="str">
        <f t="shared" si="10"/>
        <v>無</v>
      </c>
      <c r="U7" s="63">
        <f t="shared" si="10"/>
        <v>8977</v>
      </c>
      <c r="V7" s="63">
        <f t="shared" si="10"/>
        <v>258</v>
      </c>
      <c r="W7" s="63">
        <f t="shared" si="10"/>
        <v>400</v>
      </c>
      <c r="X7" s="62" t="str">
        <f t="shared" si="10"/>
        <v>代行制</v>
      </c>
      <c r="Y7" s="64">
        <f>Y8</f>
        <v>133.9</v>
      </c>
      <c r="Z7" s="64">
        <f t="shared" ref="Z7:AH7" si="11">Z8</f>
        <v>133.5</v>
      </c>
      <c r="AA7" s="64">
        <f t="shared" si="11"/>
        <v>116.9</v>
      </c>
      <c r="AB7" s="64">
        <f t="shared" si="11"/>
        <v>115.8</v>
      </c>
      <c r="AC7" s="64">
        <f t="shared" si="11"/>
        <v>250.7</v>
      </c>
      <c r="AD7" s="64">
        <f t="shared" si="11"/>
        <v>113.4</v>
      </c>
      <c r="AE7" s="64">
        <f t="shared" si="11"/>
        <v>191.4</v>
      </c>
      <c r="AF7" s="64">
        <f t="shared" si="11"/>
        <v>141.30000000000001</v>
      </c>
      <c r="AG7" s="64">
        <f t="shared" si="11"/>
        <v>123.9</v>
      </c>
      <c r="AH7" s="64">
        <f t="shared" si="11"/>
        <v>120.1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9.5</v>
      </c>
      <c r="AP7" s="64">
        <f t="shared" si="12"/>
        <v>15.1</v>
      </c>
      <c r="AQ7" s="64">
        <f t="shared" si="12"/>
        <v>15</v>
      </c>
      <c r="AR7" s="64">
        <f t="shared" si="12"/>
        <v>10.4</v>
      </c>
      <c r="AS7" s="64">
        <f t="shared" si="12"/>
        <v>5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177</v>
      </c>
      <c r="BA7" s="65">
        <f t="shared" si="13"/>
        <v>145</v>
      </c>
      <c r="BB7" s="65">
        <f t="shared" si="13"/>
        <v>108</v>
      </c>
      <c r="BC7" s="65">
        <f t="shared" si="13"/>
        <v>89</v>
      </c>
      <c r="BD7" s="65">
        <f t="shared" si="13"/>
        <v>37</v>
      </c>
      <c r="BE7" s="63"/>
      <c r="BF7" s="64">
        <f>BF8</f>
        <v>82</v>
      </c>
      <c r="BG7" s="64">
        <f t="shared" ref="BG7:BO7" si="14">BG8</f>
        <v>59.2</v>
      </c>
      <c r="BH7" s="64">
        <f t="shared" si="14"/>
        <v>47.5</v>
      </c>
      <c r="BI7" s="64">
        <f t="shared" si="14"/>
        <v>34</v>
      </c>
      <c r="BJ7" s="64">
        <f t="shared" si="14"/>
        <v>60.1</v>
      </c>
      <c r="BK7" s="64">
        <f t="shared" si="14"/>
        <v>17.5</v>
      </c>
      <c r="BL7" s="64">
        <f t="shared" si="14"/>
        <v>14.3</v>
      </c>
      <c r="BM7" s="64">
        <f t="shared" si="14"/>
        <v>11.8</v>
      </c>
      <c r="BN7" s="64">
        <f t="shared" si="14"/>
        <v>9.1</v>
      </c>
      <c r="BO7" s="64">
        <f t="shared" si="14"/>
        <v>1.4</v>
      </c>
      <c r="BP7" s="61"/>
      <c r="BQ7" s="65">
        <f>BQ8</f>
        <v>54695</v>
      </c>
      <c r="BR7" s="65">
        <f t="shared" ref="BR7:BZ7" si="15">BR8</f>
        <v>53639</v>
      </c>
      <c r="BS7" s="65">
        <f t="shared" si="15"/>
        <v>44454</v>
      </c>
      <c r="BT7" s="65">
        <f t="shared" si="15"/>
        <v>32264</v>
      </c>
      <c r="BU7" s="65">
        <f t="shared" si="15"/>
        <v>54143</v>
      </c>
      <c r="BV7" s="65">
        <f t="shared" si="15"/>
        <v>36318</v>
      </c>
      <c r="BW7" s="65">
        <f t="shared" si="15"/>
        <v>37745</v>
      </c>
      <c r="BX7" s="65">
        <f t="shared" si="15"/>
        <v>35151</v>
      </c>
      <c r="BY7" s="65">
        <f t="shared" si="15"/>
        <v>21556</v>
      </c>
      <c r="BZ7" s="65">
        <f t="shared" si="15"/>
        <v>18053</v>
      </c>
      <c r="CA7" s="63"/>
      <c r="CB7" s="64" t="s">
        <v>109</v>
      </c>
      <c r="CC7" s="64" t="s">
        <v>109</v>
      </c>
      <c r="CD7" s="64" t="s">
        <v>109</v>
      </c>
      <c r="CE7" s="64" t="s">
        <v>109</v>
      </c>
      <c r="CF7" s="64" t="s">
        <v>109</v>
      </c>
      <c r="CG7" s="64" t="s">
        <v>109</v>
      </c>
      <c r="CH7" s="64" t="s">
        <v>109</v>
      </c>
      <c r="CI7" s="64" t="s">
        <v>109</v>
      </c>
      <c r="CJ7" s="64" t="s">
        <v>109</v>
      </c>
      <c r="CK7" s="64" t="s">
        <v>107</v>
      </c>
      <c r="CL7" s="61"/>
      <c r="CM7" s="63">
        <f>CM8</f>
        <v>0</v>
      </c>
      <c r="CN7" s="63">
        <f>CN8</f>
        <v>335329</v>
      </c>
      <c r="CO7" s="64" t="s">
        <v>109</v>
      </c>
      <c r="CP7" s="64" t="s">
        <v>109</v>
      </c>
      <c r="CQ7" s="64" t="s">
        <v>109</v>
      </c>
      <c r="CR7" s="64" t="s">
        <v>109</v>
      </c>
      <c r="CS7" s="64" t="s">
        <v>109</v>
      </c>
      <c r="CT7" s="64" t="s">
        <v>109</v>
      </c>
      <c r="CU7" s="64" t="s">
        <v>109</v>
      </c>
      <c r="CV7" s="64" t="s">
        <v>109</v>
      </c>
      <c r="CW7" s="64" t="s">
        <v>109</v>
      </c>
      <c r="CX7" s="64" t="s">
        <v>110</v>
      </c>
      <c r="CY7" s="61"/>
      <c r="CZ7" s="64">
        <f>CZ8</f>
        <v>84</v>
      </c>
      <c r="DA7" s="64">
        <f t="shared" ref="DA7:DI7" si="16">DA8</f>
        <v>54.3</v>
      </c>
      <c r="DB7" s="64">
        <f t="shared" si="16"/>
        <v>20.399999999999999</v>
      </c>
      <c r="DC7" s="64">
        <f t="shared" si="16"/>
        <v>0</v>
      </c>
      <c r="DD7" s="64">
        <f t="shared" si="16"/>
        <v>0</v>
      </c>
      <c r="DE7" s="64">
        <f t="shared" si="16"/>
        <v>278.89999999999998</v>
      </c>
      <c r="DF7" s="64">
        <f t="shared" si="16"/>
        <v>205.5</v>
      </c>
      <c r="DG7" s="64">
        <f t="shared" si="16"/>
        <v>187.9</v>
      </c>
      <c r="DH7" s="64">
        <f t="shared" si="16"/>
        <v>143.19999999999999</v>
      </c>
      <c r="DI7" s="64">
        <f t="shared" si="16"/>
        <v>128.9</v>
      </c>
      <c r="DJ7" s="61"/>
      <c r="DK7" s="64">
        <f>DK8</f>
        <v>141.9</v>
      </c>
      <c r="DL7" s="64">
        <f t="shared" ref="DL7:DT7" si="17">DL8</f>
        <v>138.4</v>
      </c>
      <c r="DM7" s="64">
        <f t="shared" si="17"/>
        <v>141.5</v>
      </c>
      <c r="DN7" s="64">
        <f t="shared" si="17"/>
        <v>141.1</v>
      </c>
      <c r="DO7" s="64">
        <f t="shared" si="17"/>
        <v>134.5</v>
      </c>
      <c r="DP7" s="64">
        <f t="shared" si="17"/>
        <v>185.2</v>
      </c>
      <c r="DQ7" s="64">
        <f t="shared" si="17"/>
        <v>184.1</v>
      </c>
      <c r="DR7" s="64">
        <f t="shared" si="17"/>
        <v>186.8</v>
      </c>
      <c r="DS7" s="64">
        <f t="shared" si="17"/>
        <v>184.2</v>
      </c>
      <c r="DT7" s="64">
        <f t="shared" si="17"/>
        <v>184.2</v>
      </c>
      <c r="DU7" s="61"/>
    </row>
    <row r="8" spans="1:125" s="66" customFormat="1" x14ac:dyDescent="0.15">
      <c r="A8" s="49"/>
      <c r="B8" s="67">
        <v>2019</v>
      </c>
      <c r="C8" s="67">
        <v>281000</v>
      </c>
      <c r="D8" s="67">
        <v>47</v>
      </c>
      <c r="E8" s="67">
        <v>14</v>
      </c>
      <c r="F8" s="67">
        <v>0</v>
      </c>
      <c r="G8" s="67">
        <v>2</v>
      </c>
      <c r="H8" s="67" t="s">
        <v>111</v>
      </c>
      <c r="I8" s="67" t="s">
        <v>112</v>
      </c>
      <c r="J8" s="67" t="s">
        <v>113</v>
      </c>
      <c r="K8" s="67" t="s">
        <v>114</v>
      </c>
      <c r="L8" s="67" t="s">
        <v>115</v>
      </c>
      <c r="M8" s="67" t="s">
        <v>116</v>
      </c>
      <c r="N8" s="67" t="s">
        <v>117</v>
      </c>
      <c r="O8" s="68" t="s">
        <v>118</v>
      </c>
      <c r="P8" s="69" t="s">
        <v>119</v>
      </c>
      <c r="Q8" s="69" t="s">
        <v>120</v>
      </c>
      <c r="R8" s="70">
        <v>51</v>
      </c>
      <c r="S8" s="69" t="s">
        <v>121</v>
      </c>
      <c r="T8" s="69" t="s">
        <v>122</v>
      </c>
      <c r="U8" s="70">
        <v>8977</v>
      </c>
      <c r="V8" s="70">
        <v>258</v>
      </c>
      <c r="W8" s="70">
        <v>400</v>
      </c>
      <c r="X8" s="69" t="s">
        <v>123</v>
      </c>
      <c r="Y8" s="71">
        <v>133.9</v>
      </c>
      <c r="Z8" s="71">
        <v>133.5</v>
      </c>
      <c r="AA8" s="71">
        <v>116.9</v>
      </c>
      <c r="AB8" s="71">
        <v>115.8</v>
      </c>
      <c r="AC8" s="71">
        <v>250.7</v>
      </c>
      <c r="AD8" s="71">
        <v>113.4</v>
      </c>
      <c r="AE8" s="71">
        <v>191.4</v>
      </c>
      <c r="AF8" s="71">
        <v>141.30000000000001</v>
      </c>
      <c r="AG8" s="71">
        <v>123.9</v>
      </c>
      <c r="AH8" s="71">
        <v>120.1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9.5</v>
      </c>
      <c r="AP8" s="71">
        <v>15.1</v>
      </c>
      <c r="AQ8" s="71">
        <v>15</v>
      </c>
      <c r="AR8" s="71">
        <v>10.4</v>
      </c>
      <c r="AS8" s="71">
        <v>5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177</v>
      </c>
      <c r="BA8" s="72">
        <v>145</v>
      </c>
      <c r="BB8" s="72">
        <v>108</v>
      </c>
      <c r="BC8" s="72">
        <v>89</v>
      </c>
      <c r="BD8" s="72">
        <v>37</v>
      </c>
      <c r="BE8" s="72">
        <v>17</v>
      </c>
      <c r="BF8" s="71">
        <v>82</v>
      </c>
      <c r="BG8" s="71">
        <v>59.2</v>
      </c>
      <c r="BH8" s="71">
        <v>47.5</v>
      </c>
      <c r="BI8" s="71">
        <v>34</v>
      </c>
      <c r="BJ8" s="71">
        <v>60.1</v>
      </c>
      <c r="BK8" s="71">
        <v>17.5</v>
      </c>
      <c r="BL8" s="71">
        <v>14.3</v>
      </c>
      <c r="BM8" s="71">
        <v>11.8</v>
      </c>
      <c r="BN8" s="71">
        <v>9.1</v>
      </c>
      <c r="BO8" s="71">
        <v>1.4</v>
      </c>
      <c r="BP8" s="68">
        <v>20.8</v>
      </c>
      <c r="BQ8" s="72">
        <v>54695</v>
      </c>
      <c r="BR8" s="72">
        <v>53639</v>
      </c>
      <c r="BS8" s="72">
        <v>44454</v>
      </c>
      <c r="BT8" s="73">
        <v>32264</v>
      </c>
      <c r="BU8" s="73">
        <v>54143</v>
      </c>
      <c r="BV8" s="72">
        <v>36318</v>
      </c>
      <c r="BW8" s="72">
        <v>37745</v>
      </c>
      <c r="BX8" s="72">
        <v>35151</v>
      </c>
      <c r="BY8" s="72">
        <v>21556</v>
      </c>
      <c r="BZ8" s="72">
        <v>18053</v>
      </c>
      <c r="CA8" s="70">
        <v>14290</v>
      </c>
      <c r="CB8" s="71" t="s">
        <v>115</v>
      </c>
      <c r="CC8" s="71" t="s">
        <v>115</v>
      </c>
      <c r="CD8" s="71" t="s">
        <v>115</v>
      </c>
      <c r="CE8" s="71" t="s">
        <v>115</v>
      </c>
      <c r="CF8" s="71" t="s">
        <v>115</v>
      </c>
      <c r="CG8" s="71" t="s">
        <v>115</v>
      </c>
      <c r="CH8" s="71" t="s">
        <v>115</v>
      </c>
      <c r="CI8" s="71" t="s">
        <v>115</v>
      </c>
      <c r="CJ8" s="71" t="s">
        <v>115</v>
      </c>
      <c r="CK8" s="71" t="s">
        <v>115</v>
      </c>
      <c r="CL8" s="68" t="s">
        <v>115</v>
      </c>
      <c r="CM8" s="70">
        <v>0</v>
      </c>
      <c r="CN8" s="70">
        <v>335329</v>
      </c>
      <c r="CO8" s="71" t="s">
        <v>115</v>
      </c>
      <c r="CP8" s="71" t="s">
        <v>115</v>
      </c>
      <c r="CQ8" s="71" t="s">
        <v>115</v>
      </c>
      <c r="CR8" s="71" t="s">
        <v>115</v>
      </c>
      <c r="CS8" s="71" t="s">
        <v>115</v>
      </c>
      <c r="CT8" s="71" t="s">
        <v>115</v>
      </c>
      <c r="CU8" s="71" t="s">
        <v>115</v>
      </c>
      <c r="CV8" s="71" t="s">
        <v>115</v>
      </c>
      <c r="CW8" s="71" t="s">
        <v>115</v>
      </c>
      <c r="CX8" s="71" t="s">
        <v>115</v>
      </c>
      <c r="CY8" s="68" t="s">
        <v>115</v>
      </c>
      <c r="CZ8" s="71">
        <v>84</v>
      </c>
      <c r="DA8" s="71">
        <v>54.3</v>
      </c>
      <c r="DB8" s="71">
        <v>20.399999999999999</v>
      </c>
      <c r="DC8" s="71">
        <v>0</v>
      </c>
      <c r="DD8" s="71">
        <v>0</v>
      </c>
      <c r="DE8" s="71">
        <v>278.89999999999998</v>
      </c>
      <c r="DF8" s="71">
        <v>205.5</v>
      </c>
      <c r="DG8" s="71">
        <v>187.9</v>
      </c>
      <c r="DH8" s="71">
        <v>143.19999999999999</v>
      </c>
      <c r="DI8" s="71">
        <v>128.9</v>
      </c>
      <c r="DJ8" s="68">
        <v>425.4</v>
      </c>
      <c r="DK8" s="71">
        <v>141.9</v>
      </c>
      <c r="DL8" s="71">
        <v>138.4</v>
      </c>
      <c r="DM8" s="71">
        <v>141.5</v>
      </c>
      <c r="DN8" s="71">
        <v>141.1</v>
      </c>
      <c r="DO8" s="71">
        <v>134.5</v>
      </c>
      <c r="DP8" s="71">
        <v>185.2</v>
      </c>
      <c r="DQ8" s="71">
        <v>184.1</v>
      </c>
      <c r="DR8" s="71">
        <v>186.8</v>
      </c>
      <c r="DS8" s="71">
        <v>184.2</v>
      </c>
      <c r="DT8" s="71">
        <v>184.2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124</v>
      </c>
      <c r="C10" s="78" t="s">
        <v>125</v>
      </c>
      <c r="D10" s="78" t="s">
        <v>126</v>
      </c>
      <c r="E10" s="78" t="s">
        <v>127</v>
      </c>
      <c r="F10" s="78" t="s">
        <v>128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2021-01-25T04:32:59Z</cp:lastPrinted>
  <dcterms:created xsi:type="dcterms:W3CDTF">2020-12-04T03:35:06Z</dcterms:created>
  <dcterms:modified xsi:type="dcterms:W3CDTF">2021-01-25T04:33:02Z</dcterms:modified>
  <cp:category/>
</cp:coreProperties>
</file>