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12220.PCAI\Desktop\【経営比較分析表】2019_281000_47_140\"/>
    </mc:Choice>
  </mc:AlternateContent>
  <workbookProtection workbookAlgorithmName="SHA-512" workbookHashValue="UDHhwER902yjAS+g8jSethOvEEasCBIvtLmR5FvS7pzDxL4o+/mG90jxG8IcRkI3r+SmClBH2vL8zaNqUjLUPg==" workbookSaltValue="q33Dl7EowqSo9CWr+4pfZw==" workbookSpinCount="100000" lockStructure="1"/>
  <bookViews>
    <workbookView xWindow="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HA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KP76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FE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JV30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IT76" i="4"/>
  <c r="CS51" i="4"/>
  <c r="HJ30" i="4"/>
  <c r="CS30" i="4"/>
  <c r="AN30" i="4"/>
  <c r="D11" i="5"/>
  <c r="FE30" i="4"/>
  <c r="AN51" i="4"/>
  <c r="E11" i="5"/>
  <c r="B11" i="5"/>
  <c r="HP76" i="4" l="1"/>
  <c r="BG51" i="4"/>
  <c r="FX30" i="4"/>
  <c r="BG30" i="4"/>
  <c r="FX51" i="4"/>
  <c r="KO30" i="4"/>
  <c r="AV76" i="4"/>
  <c r="KO51" i="4"/>
  <c r="LE76" i="4"/>
  <c r="BZ30" i="4"/>
  <c r="BK76" i="4"/>
  <c r="LH51" i="4"/>
  <c r="BZ51" i="4"/>
  <c r="GQ30" i="4"/>
  <c r="LT76" i="4"/>
  <c r="GQ51" i="4"/>
  <c r="LH30" i="4"/>
  <c r="IE76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<sst xmlns="http://schemas.openxmlformats.org/spreadsheetml/2006/main" count="278" uniqueCount="127">
  <si>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</si>
  <si>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</si>
  <si>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</si>
  <si>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</si>
  <si>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</si>
  <si>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</si>
  <si>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</si>
  <si>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</si>
  <si>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</si>
  <si>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</si>
  <si>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</si>
  <si>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</si>
  <si>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</si>
  <si>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</si>
  <si>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</si>
  <si>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</si>
  <si>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</si>
  <si>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</si>
  <si>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</si>
  <si>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</si>
  <si>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</si>
  <si>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</si>
  <si>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</si>
  <si>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</si>
  <si>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</si>
  <si>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</si>
  <si>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</si>
  <si>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</si>
  <si>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</si>
  <si>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</si>
  <si>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</si>
  <si>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</si>
  <si>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</si>
  <si>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</si>
  <si>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</si>
  <si>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</si>
  <si>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</si>
  <si>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</si>
  <si>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</si>
  <si>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</si>
  <si>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</si>
  <si>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</si>
  <si>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</si>
  <si>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</si>
  <si>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</si>
  <si>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</si>
  <si>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</si>
  <si>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</si>
  <si>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</si>
  <si>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</si>
  <si>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</si>
  <si>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</si>
  <si>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</si>
  <si>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</si>
  <si>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</si>
  <si>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</si>
  <si>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</si>
  <si>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</si>
  <si>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</si>
  <si>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</si>
  <si>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</si>
  <si>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</si>
  <si>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</si>
  <si>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</si>
  <si>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</si>
  <si>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</si>
  <si>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</si>
  <si>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</si>
  <si>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</si>
  <si>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</si>
  <si>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</si>
  <si>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</si>
  <si>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</si>
  <si>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</si>
  <si>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</si>
  <si>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</si>
  <si>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</si>
  <si>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</si>
  <si>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</si>
  <si>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</si>
  <si>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</si>
  <si>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</si>
  <si>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</si>
  <si>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</si>
  <si>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</si>
  <si>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</si>
  <si>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</si>
  <si>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</si>
  <si>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</si>
  <si>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</si>
  <si>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</si>
  <si>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</si>
  <si>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</si>
  <si>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</si>
  <si>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</si>
  <si>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</si>
  <si>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</si>
  <si>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</si>
  <si>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</si>
  <si>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</si>
  <si>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</si>
  <si>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</si>
  <si>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</si>
  <si>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</si>
  <si>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</si>
  <si>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</si>
  <si>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新長田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</si>
  <si>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</si>
  <si>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</si>
  <si>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</si>
  <si>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</si>
  <si>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</si>
  <si>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</si>
  <si>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</si>
  <si>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</si>
  <si>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</si>
  <si>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</si>
  <si>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</si>
  <si>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</si>
  <si>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</si>
  <si>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</si>
  <si>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</si>
  <si>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</si>
  <si>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①収益的収支比率について、直近5年間と比べると増加しているが、100%を下回る赤字であり類似施設の平均値を下回っている。
④売上高GOP比率、⑤EBITDAについても、昨年度より増加しているが、類似施設の平均値を下回っている。
周辺商業施設利用者の変化や、近隣民間駐車場との価格差が原因であると考えられる。引続き、経営状況の改善に努めていく。</t>
    <rPh sb="0" eb="8">
      <t>１シュウエキテキシュウシヒリツ</t>
    </rPh>
    <rPh sb="13" eb="15">
      <t>チョッキン</t>
    </rPh>
    <rPh sb="16" eb="18">
      <t>ネンカン</t>
    </rPh>
    <rPh sb="19" eb="20">
      <t>クラ</t>
    </rPh>
    <rPh sb="23" eb="25">
      <t>ゾウカ</t>
    </rPh>
    <rPh sb="36" eb="38">
      <t>シタマワ</t>
    </rPh>
    <rPh sb="39" eb="41">
      <t>アカジ</t>
    </rPh>
    <rPh sb="44" eb="48">
      <t>ルイジシセツ</t>
    </rPh>
    <rPh sb="49" eb="52">
      <t>ヘイキンチ</t>
    </rPh>
    <rPh sb="53" eb="55">
      <t>シタマワ</t>
    </rPh>
    <rPh sb="84" eb="86">
      <t>サクネン</t>
    </rPh>
    <rPh sb="86" eb="87">
      <t>ド</t>
    </rPh>
    <rPh sb="89" eb="91">
      <t>ゾウカ</t>
    </rPh>
    <rPh sb="97" eb="101">
      <t>ルイジシセツ</t>
    </rPh>
    <rPh sb="102" eb="105">
      <t>ヘイキンチ</t>
    </rPh>
    <rPh sb="114" eb="116">
      <t>シュウヘン</t>
    </rPh>
    <rPh sb="116" eb="118">
      <t>ショウギョウ</t>
    </rPh>
    <rPh sb="118" eb="120">
      <t>シセツ</t>
    </rPh>
    <rPh sb="120" eb="123">
      <t>リヨウシャ</t>
    </rPh>
    <rPh sb="124" eb="126">
      <t>ヘンカ</t>
    </rPh>
    <rPh sb="128" eb="130">
      <t>キンリン</t>
    </rPh>
    <rPh sb="130" eb="132">
      <t>ミンカン</t>
    </rPh>
    <rPh sb="132" eb="135">
      <t>チュウシャジョウ</t>
    </rPh>
    <rPh sb="137" eb="140">
      <t>カカクサ</t>
    </rPh>
    <rPh sb="141" eb="143">
      <t>ゲンイン</t>
    </rPh>
    <rPh sb="147" eb="148">
      <t>カンガ</t>
    </rPh>
    <rPh sb="153" eb="155">
      <t>ヒキツヅ</t>
    </rPh>
    <rPh sb="157" eb="161">
      <t>ケイエイジョウキョウ</t>
    </rPh>
    <rPh sb="162" eb="164">
      <t>カイゼン</t>
    </rPh>
    <rPh sb="165" eb="166">
      <t>ツト</t>
    </rPh>
    <phoneticPr fontId="5"/>
  </si>
  <si>
    <t>⑧設備投資見込額について、他の駐車場と比較して平均的であり、引き続き必要な設備更新に対する投資を計画的に実施していく。
⑩企業債残高対料金収入比率は、平成29年度より0となっている。</t>
    <phoneticPr fontId="5"/>
  </si>
  <si>
    <t>⑪稼働率について、毎年度ほぼ横ばいであるが、類似施設の平均値を下回っている。供用開始時と比べ、近隣の民間駐車場が増えたことが原因と考えられる。</t>
    <rPh sb="38" eb="42">
      <t>キョウヨウカイシ</t>
    </rPh>
    <rPh sb="42" eb="43">
      <t>ジ</t>
    </rPh>
    <rPh sb="44" eb="45">
      <t>クラ</t>
    </rPh>
    <rPh sb="47" eb="49">
      <t>キンリン</t>
    </rPh>
    <rPh sb="50" eb="52">
      <t>ミンカン</t>
    </rPh>
    <rPh sb="52" eb="55">
      <t>チュウシャジョウ</t>
    </rPh>
    <rPh sb="56" eb="57">
      <t>フ</t>
    </rPh>
    <rPh sb="62" eb="64">
      <t>ゲンイン</t>
    </rPh>
    <rPh sb="65" eb="66">
      <t>カンガ</t>
    </rPh>
    <phoneticPr fontId="5"/>
  </si>
  <si>
    <t>経営状況を改善し、老朽化に対する設備改修費用や土木修繕費用を賄う必要がある。令和元年度から新たな取組みとしてカーシェアリング事業を開始した。引き続き指定管理者と連携しながら、収益の増加及び安定化を目指していく。</t>
    <rPh sb="0" eb="2">
      <t>ケイエイ</t>
    </rPh>
    <rPh sb="2" eb="4">
      <t>ジョウキョウ</t>
    </rPh>
    <rPh sb="5" eb="7">
      <t>カイゼン</t>
    </rPh>
    <rPh sb="9" eb="12">
      <t>ロウキュウカ</t>
    </rPh>
    <rPh sb="13" eb="14">
      <t>タイ</t>
    </rPh>
    <rPh sb="16" eb="20">
      <t>セツビカイシュウ</t>
    </rPh>
    <rPh sb="20" eb="22">
      <t>ヒヨウ</t>
    </rPh>
    <rPh sb="23" eb="25">
      <t>ドボク</t>
    </rPh>
    <rPh sb="25" eb="27">
      <t>シュウゼン</t>
    </rPh>
    <rPh sb="27" eb="29">
      <t>ヒヨウ</t>
    </rPh>
    <rPh sb="30" eb="31">
      <t>マカナ</t>
    </rPh>
    <rPh sb="32" eb="34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</si>
</sst>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58.4</c:v>
                </c:pt>
                <c:pt idx="1">
                  <c:v>59.6</c:v>
                </c:pt>
                <c:pt idx="2">
                  <c:v>19.899999999999999</c:v>
                </c:pt>
                <c:pt idx="3">
                  <c:v>58.5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6-4D6A-B7D4-2AB73419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86-4D6A-B7D4-2AB73419B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350.4</c:v>
                </c:pt>
                <c:pt idx="1">
                  <c:v>291.89999999999998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1-4A84-9DD9-A14CEF3D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1-4A84-9DD9-A14CEF3D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6C4-46ED-8439-6F32F80D2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C4-46ED-8439-6F32F80D2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464-4186-9ACA-E6CF4C53D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64-4186-9ACA-E6CF4C53D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8-4240-90A3-0477BF4ED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8-4240-90A3-0477BF4ED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1-47F3-AF11-9688F4CBE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1-47F3-AF11-9688F4CBE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139.5</c:v>
                </c:pt>
                <c:pt idx="1">
                  <c:v>142.69999999999999</c:v>
                </c:pt>
                <c:pt idx="2">
                  <c:v>135.5</c:v>
                </c:pt>
                <c:pt idx="3">
                  <c:v>128.6</c:v>
                </c:pt>
                <c:pt idx="4">
                  <c:v>122.7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D-4D84-B8C7-0FB540BD9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D-4D84-B8C7-0FB540BD9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-13.6</c:v>
                </c:pt>
                <c:pt idx="1">
                  <c:v>-10.6</c:v>
                </c:pt>
                <c:pt idx="2">
                  <c:v>-89.5</c:v>
                </c:pt>
                <c:pt idx="3">
                  <c:v>-74.099999999999994</c:v>
                </c:pt>
                <c:pt idx="4">
                  <c:v>-40.5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2-4F81-BBC8-065D46D72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2-4F81-BBC8-065D46D72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-4762</c:v>
                </c:pt>
                <c:pt idx="1">
                  <c:v>-3512</c:v>
                </c:pt>
                <c:pt idx="2">
                  <c:v>-39010</c:v>
                </c:pt>
                <c:pt idx="3">
                  <c:v>-28646</c:v>
                </c:pt>
                <c:pt idx="4">
                  <c:v>-14566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6-41AF-961F-CA59E136E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96-41AF-961F-CA59E136E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63" zoomScaleNormal="100" zoomScaleSheetLayoutView="70" workbookViewId="0">
      <selection activeCell="ND32" sqref="ND32:NR4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兵庫県神戸市　新長田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9414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220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58.4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59.6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19.899999999999999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58.5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73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139.5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142.69999999999999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135.5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128.6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122.7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113.4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191.4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141.30000000000001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123.9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120.1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9.5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15.1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10.4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185.2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186.8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184.2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-13.6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-10.6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-89.5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-74.099999999999994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-40.5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-4762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-3512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-39010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-28646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-14566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177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108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89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37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17.5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14.3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11.8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9.1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36318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37745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35151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21556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18053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165942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350.4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291.89999999999998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278.89999999999998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205.5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143.19999999999999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128.9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7k1sCihHICgakkDOraJLbYqXa7gtVyzVSarFRUBQmzTfkylqFKyMxVpxShzDsuljdkZNtpj8t/gdPbTmoTkJA==" saltValue="fq7SQ2N23VLmp2PaA7Pga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兵庫県神戸市</v>
      </c>
      <c r="I6" s="60" t="str">
        <f t="shared" si="1"/>
        <v>新長田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45</v>
      </c>
      <c r="S6" s="62" t="str">
        <f t="shared" si="1"/>
        <v>駅</v>
      </c>
      <c r="T6" s="62" t="str">
        <f t="shared" si="1"/>
        <v>無</v>
      </c>
      <c r="U6" s="63">
        <f t="shared" si="1"/>
        <v>9414</v>
      </c>
      <c r="V6" s="63">
        <f t="shared" si="1"/>
        <v>220</v>
      </c>
      <c r="W6" s="63">
        <f t="shared" si="1"/>
        <v>200</v>
      </c>
      <c r="X6" s="62" t="str">
        <f t="shared" si="1"/>
        <v>代行制</v>
      </c>
      <c r="Y6" s="64">
        <f>IF(Y8="-",NA(),Y8)</f>
        <v>58.4</v>
      </c>
      <c r="Z6" s="64">
        <f t="shared" ref="Z6:AH6" si="2">IF(Z8="-",NA(),Z8)</f>
        <v>59.6</v>
      </c>
      <c r="AA6" s="64">
        <f t="shared" si="2"/>
        <v>19.899999999999999</v>
      </c>
      <c r="AB6" s="64">
        <f t="shared" si="2"/>
        <v>58.5</v>
      </c>
      <c r="AC6" s="64">
        <f t="shared" si="2"/>
        <v>73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-13.6</v>
      </c>
      <c r="BG6" s="64">
        <f t="shared" ref="BG6:BO6" si="5">IF(BG8="-",NA(),BG8)</f>
        <v>-10.6</v>
      </c>
      <c r="BH6" s="64">
        <f t="shared" si="5"/>
        <v>-89.5</v>
      </c>
      <c r="BI6" s="64">
        <f t="shared" si="5"/>
        <v>-74.099999999999994</v>
      </c>
      <c r="BJ6" s="64">
        <f t="shared" si="5"/>
        <v>-40.5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-4762</v>
      </c>
      <c r="BR6" s="65">
        <f t="shared" ref="BR6:BZ6" si="6">IF(BR8="-",NA(),BR8)</f>
        <v>-3512</v>
      </c>
      <c r="BS6" s="65">
        <f t="shared" si="6"/>
        <v>-39010</v>
      </c>
      <c r="BT6" s="65">
        <f t="shared" si="6"/>
        <v>-28646</v>
      </c>
      <c r="BU6" s="65">
        <f t="shared" si="6"/>
        <v>-14566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0</v>
      </c>
      <c r="CN6" s="63">
        <f t="shared" si="7"/>
        <v>165942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350.4</v>
      </c>
      <c r="DA6" s="64">
        <f t="shared" ref="DA6:DI6" si="8">IF(DA8="-",NA(),DA8)</f>
        <v>291.89999999999998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139.5</v>
      </c>
      <c r="DL6" s="64">
        <f t="shared" ref="DL6:DT6" si="9">IF(DL8="-",NA(),DL8)</f>
        <v>142.69999999999999</v>
      </c>
      <c r="DM6" s="64">
        <f t="shared" si="9"/>
        <v>135.5</v>
      </c>
      <c r="DN6" s="64">
        <f t="shared" si="9"/>
        <v>128.6</v>
      </c>
      <c r="DO6" s="64">
        <f t="shared" si="9"/>
        <v>122.7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103</v>
      </c>
      <c r="B7" s="60">
        <f t="shared" ref="B7:X7" si="10">B8</f>
        <v>2019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兵庫県　神戸市</v>
      </c>
      <c r="I7" s="60" t="str">
        <f t="shared" si="10"/>
        <v>新長田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45</v>
      </c>
      <c r="S7" s="62" t="str">
        <f t="shared" si="10"/>
        <v>駅</v>
      </c>
      <c r="T7" s="62" t="str">
        <f t="shared" si="10"/>
        <v>無</v>
      </c>
      <c r="U7" s="63">
        <f t="shared" si="10"/>
        <v>9414</v>
      </c>
      <c r="V7" s="63">
        <f t="shared" si="10"/>
        <v>220</v>
      </c>
      <c r="W7" s="63">
        <f t="shared" si="10"/>
        <v>200</v>
      </c>
      <c r="X7" s="62" t="str">
        <f t="shared" si="10"/>
        <v>代行制</v>
      </c>
      <c r="Y7" s="64">
        <f>Y8</f>
        <v>58.4</v>
      </c>
      <c r="Z7" s="64">
        <f t="shared" ref="Z7:AH7" si="11">Z8</f>
        <v>59.6</v>
      </c>
      <c r="AA7" s="64">
        <f t="shared" si="11"/>
        <v>19.899999999999999</v>
      </c>
      <c r="AB7" s="64">
        <f t="shared" si="11"/>
        <v>58.5</v>
      </c>
      <c r="AC7" s="64">
        <f t="shared" si="11"/>
        <v>73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-13.6</v>
      </c>
      <c r="BG7" s="64">
        <f t="shared" ref="BG7:BO7" si="14">BG8</f>
        <v>-10.6</v>
      </c>
      <c r="BH7" s="64">
        <f t="shared" si="14"/>
        <v>-89.5</v>
      </c>
      <c r="BI7" s="64">
        <f t="shared" si="14"/>
        <v>-74.099999999999994</v>
      </c>
      <c r="BJ7" s="64">
        <f t="shared" si="14"/>
        <v>-40.5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-4762</v>
      </c>
      <c r="BR7" s="65">
        <f t="shared" ref="BR7:BZ7" si="15">BR8</f>
        <v>-3512</v>
      </c>
      <c r="BS7" s="65">
        <f t="shared" si="15"/>
        <v>-39010</v>
      </c>
      <c r="BT7" s="65">
        <f t="shared" si="15"/>
        <v>-28646</v>
      </c>
      <c r="BU7" s="65">
        <f t="shared" si="15"/>
        <v>-14566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101</v>
      </c>
      <c r="CL7" s="61"/>
      <c r="CM7" s="63">
        <f>CM8</f>
        <v>0</v>
      </c>
      <c r="CN7" s="63">
        <f>CN8</f>
        <v>165942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101</v>
      </c>
      <c r="CY7" s="61"/>
      <c r="CZ7" s="64">
        <f>CZ8</f>
        <v>350.4</v>
      </c>
      <c r="DA7" s="64">
        <f t="shared" ref="DA7:DI7" si="16">DA8</f>
        <v>291.89999999999998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139.5</v>
      </c>
      <c r="DL7" s="64">
        <f t="shared" ref="DL7:DT7" si="17">DL8</f>
        <v>142.69999999999999</v>
      </c>
      <c r="DM7" s="64">
        <f t="shared" si="17"/>
        <v>135.5</v>
      </c>
      <c r="DN7" s="64">
        <f t="shared" si="17"/>
        <v>128.6</v>
      </c>
      <c r="DO7" s="64">
        <f t="shared" si="17"/>
        <v>122.7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281000</v>
      </c>
      <c r="D8" s="67">
        <v>47</v>
      </c>
      <c r="E8" s="67">
        <v>14</v>
      </c>
      <c r="F8" s="67">
        <v>0</v>
      </c>
      <c r="G8" s="67">
        <v>6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45</v>
      </c>
      <c r="S8" s="69" t="s">
        <v>115</v>
      </c>
      <c r="T8" s="69" t="s">
        <v>116</v>
      </c>
      <c r="U8" s="70">
        <v>9414</v>
      </c>
      <c r="V8" s="70">
        <v>220</v>
      </c>
      <c r="W8" s="70">
        <v>200</v>
      </c>
      <c r="X8" s="69" t="s">
        <v>117</v>
      </c>
      <c r="Y8" s="71">
        <v>58.4</v>
      </c>
      <c r="Z8" s="71">
        <v>59.6</v>
      </c>
      <c r="AA8" s="71">
        <v>19.899999999999999</v>
      </c>
      <c r="AB8" s="71">
        <v>58.5</v>
      </c>
      <c r="AC8" s="71">
        <v>73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-13.6</v>
      </c>
      <c r="BG8" s="71">
        <v>-10.6</v>
      </c>
      <c r="BH8" s="71">
        <v>-89.5</v>
      </c>
      <c r="BI8" s="71">
        <v>-74.099999999999994</v>
      </c>
      <c r="BJ8" s="71">
        <v>-40.5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-4762</v>
      </c>
      <c r="BR8" s="72">
        <v>-3512</v>
      </c>
      <c r="BS8" s="72">
        <v>-39010</v>
      </c>
      <c r="BT8" s="73">
        <v>-28646</v>
      </c>
      <c r="BU8" s="73">
        <v>-14566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0</v>
      </c>
      <c r="CN8" s="70">
        <v>165942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350.4</v>
      </c>
      <c r="DA8" s="71">
        <v>291.89999999999998</v>
      </c>
      <c r="DB8" s="71">
        <v>0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139.5</v>
      </c>
      <c r="DL8" s="71">
        <v>142.69999999999999</v>
      </c>
      <c r="DM8" s="71">
        <v>135.5</v>
      </c>
      <c r="DN8" s="71">
        <v>128.6</v>
      </c>
      <c r="DO8" s="71">
        <v>122.7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2021-01-25T05:00:33Z</cp:lastPrinted>
  <dcterms:created xsi:type="dcterms:W3CDTF">2020-12-04T03:35:11Z</dcterms:created>
  <dcterms:modified xsi:type="dcterms:W3CDTF">2021-01-25T06:06:09Z</dcterms:modified>
  <cp:category/>
</cp:coreProperties>
</file>