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zOfWWVVw2BYeLaSgru8i6W8s34gkGquMJsXmF6/APM4gfY68i5ztLv3r8uz3ySm7NvGsGMHe7e8NU3Xl6rwh3w==" workbookSaltValue="7kGeSpg2980EYvZW6OP/Rw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AV76" i="4"/>
  <c r="KO51" i="4"/>
  <c r="BG51" i="4"/>
  <c r="LE76" i="4"/>
  <c r="FX51" i="4"/>
  <c r="KO30" i="4"/>
  <c r="HP76" i="4"/>
  <c r="FX30" i="4"/>
  <c r="JV30" i="4"/>
  <c r="HA76" i="4"/>
  <c r="AN51" i="4"/>
  <c r="FE30" i="4"/>
  <c r="AN30" i="4"/>
  <c r="KP76" i="4"/>
  <c r="AG76" i="4"/>
  <c r="JV51" i="4"/>
  <c r="FE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<sst xmlns="http://schemas.openxmlformats.org/spreadsheetml/2006/main" count="278" uniqueCount="142">
  <si>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</si>
  <si>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</si>
  <si>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</si>
  <si>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</si>
  <si>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</si>
  <si>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</si>
  <si>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</si>
  <si>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</si>
  <si>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</si>
  <si>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</si>
  <si>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</si>
  <si>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</si>
  <si>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</si>
  <si>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</si>
  <si>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</si>
  <si>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</si>
  <si>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</si>
  <si>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</si>
  <si>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</si>
  <si>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</si>
  <si>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</si>
  <si>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</si>
  <si>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</si>
  <si>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</si>
  <si>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</si>
  <si>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</si>
  <si>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</si>
  <si>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</si>
  <si>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</si>
  <si>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</si>
  <si>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</si>
  <si>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</si>
  <si>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</si>
  <si>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</si>
  <si>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</si>
  <si>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</si>
  <si>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</si>
  <si>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</si>
  <si>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</si>
  <si>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</si>
  <si>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</si>
  <si>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</si>
  <si>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</si>
  <si>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</si>
  <si>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</si>
  <si>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</si>
  <si>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</si>
  <si>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</si>
  <si>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</si>
  <si>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</si>
  <si>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</si>
  <si>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</si>
  <si>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</si>
  <si>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</si>
  <si>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</si>
  <si>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</si>
  <si>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</si>
  <si>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</si>
  <si>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</si>
  <si>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</si>
  <si>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</si>
  <si>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</si>
  <si>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</si>
  <si>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</si>
  <si>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</si>
  <si>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</si>
  <si>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</si>
  <si>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</si>
  <si>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</si>
  <si>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</si>
  <si>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</si>
  <si>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</si>
  <si>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</si>
  <si>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</si>
  <si>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</si>
  <si>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</si>
  <si>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</si>
  <si>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</si>
  <si>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</si>
  <si>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</si>
  <si>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</si>
  <si>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</si>
  <si>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</si>
  <si>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</si>
  <si>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</si>
  <si>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</si>
  <si>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</si>
  <si>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</si>
  <si>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</si>
  <si>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</si>
  <si>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</si>
  <si>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</si>
  <si>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</si>
  <si>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</si>
  <si>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</si>
  <si>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</si>
  <si>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</si>
  <si>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</si>
  <si>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</si>
  <si>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</si>
  <si>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</si>
  <si>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</si>
  <si>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</si>
  <si>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</si>
  <si>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</si>
  <si>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</si>
  <si>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</si>
  <si>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</si>
  <si>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</si>
  <si>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</si>
  <si>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</si>
  <si>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</si>
  <si>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</si>
  <si>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</si>
  <si>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</si>
  <si>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</si>
  <si>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</si>
  <si>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</si>
  <si>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</si>
  <si>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</si>
  <si>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</si>
  <si>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長田北町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</si>
  <si>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</si>
  <si>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</si>
  <si>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</si>
  <si>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</si>
  <si>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</si>
  <si>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</si>
  <si>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</si>
  <si>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</si>
  <si>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</si>
  <si>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</si>
  <si>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</si>
  <si>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</si>
  <si>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</si>
  <si>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</si>
  <si>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</si>
  <si>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</si>
  <si>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①収益的収支比率について、昨年度から増加しているが、100%を下回る赤字であり、類似施設の平均値を下回っている。
④売上高GOP比率、⑤EBITDAについても、昨年度から増加しているが、類似施設の平均値を下回っている。
併設の長田区役所以外に集客施設が少なく、大幅な需要増加は厳しい。コスト削減等で収益構造の改善に努めていく。</t>
    <rPh sb="0" eb="8">
      <t>１シュウエキテキシュウシヒリツ</t>
    </rPh>
    <rPh sb="13" eb="16">
      <t>サクネンド</t>
    </rPh>
    <rPh sb="18" eb="20">
      <t>ゾウカ</t>
    </rPh>
    <rPh sb="31" eb="33">
      <t>シタマワ</t>
    </rPh>
    <rPh sb="34" eb="36">
      <t>アカジ</t>
    </rPh>
    <rPh sb="40" eb="44">
      <t>ルイジシセツ</t>
    </rPh>
    <rPh sb="45" eb="48">
      <t>ヘイキンチ</t>
    </rPh>
    <rPh sb="49" eb="51">
      <t>シタマワ</t>
    </rPh>
    <phoneticPr fontId="5"/>
  </si>
  <si>
    <t>⑧設備投資見込額について、供用開始が平成5年と比較的新しく、他駐車場と比べると少ない。
⑩企業債残高対料金収入比率は0であり、引き続き必要な設備更新に対する投資を計画的に実施していく。</t>
    <rPh sb="0" eb="3">
      <t>８セツビ</t>
    </rPh>
    <rPh sb="3" eb="8">
      <t>トウシミコミガク</t>
    </rPh>
    <rPh sb="13" eb="15">
      <t>キョウヨウ</t>
    </rPh>
    <rPh sb="15" eb="17">
      <t>カイシ</t>
    </rPh>
    <rPh sb="18" eb="20">
      <t>ヘイセイ</t>
    </rPh>
    <rPh sb="21" eb="22">
      <t>ネン</t>
    </rPh>
    <rPh sb="23" eb="26">
      <t>ヒカクテキ</t>
    </rPh>
    <rPh sb="26" eb="27">
      <t>アタラ</t>
    </rPh>
    <rPh sb="30" eb="31">
      <t>タ</t>
    </rPh>
    <rPh sb="31" eb="34">
      <t>チュウシャジョウ</t>
    </rPh>
    <rPh sb="35" eb="36">
      <t>クラ</t>
    </rPh>
    <rPh sb="39" eb="40">
      <t>スク</t>
    </rPh>
    <phoneticPr fontId="5"/>
  </si>
  <si>
    <t>⑪稼働率について、昨年度からやや減少しており、類似施設の平均値も下回っている。
需要増加は厳しい状況だが、稼働率の向上に努めていく。</t>
    <rPh sb="0" eb="4">
      <t>１１カドウリツ</t>
    </rPh>
    <rPh sb="9" eb="12">
      <t>サクネンド</t>
    </rPh>
    <rPh sb="16" eb="18">
      <t>ゲンショウ</t>
    </rPh>
    <rPh sb="23" eb="27">
      <t>ルイジシセツ</t>
    </rPh>
    <rPh sb="28" eb="31">
      <t>ヘイキンチ</t>
    </rPh>
    <rPh sb="32" eb="34">
      <t>シタマワ</t>
    </rPh>
    <rPh sb="40" eb="42">
      <t>ジュヨウ</t>
    </rPh>
    <rPh sb="42" eb="44">
      <t>ゾウカ</t>
    </rPh>
    <rPh sb="45" eb="46">
      <t>キビ</t>
    </rPh>
    <rPh sb="48" eb="50">
      <t>ジョウキョウ</t>
    </rPh>
    <rPh sb="53" eb="55">
      <t>カドウ</t>
    </rPh>
    <rPh sb="55" eb="56">
      <t>リツ</t>
    </rPh>
    <rPh sb="57" eb="59">
      <t>コウジョウ</t>
    </rPh>
    <rPh sb="60" eb="61">
      <t>ツト</t>
    </rPh>
    <phoneticPr fontId="5"/>
  </si>
  <si>
    <t>長田区役所への来庁等の短時間利用者が多く、収益増への寄与度が低いと考えられる。
令和元年度から新たな取組みとしてカーシェアリング事業を開始した。引き続き指定管理者と連携しながら、収益の増加及び安定化を目指していく。</t>
    <rPh sb="0" eb="5">
      <t>ナガタクヤクショ</t>
    </rPh>
    <rPh sb="7" eb="9">
      <t>ライチョウ</t>
    </rPh>
    <rPh sb="9" eb="10">
      <t>トウ</t>
    </rPh>
    <rPh sb="11" eb="14">
      <t>タンジカン</t>
    </rPh>
    <rPh sb="14" eb="17">
      <t>リヨウシャ</t>
    </rPh>
    <rPh sb="18" eb="19">
      <t>オオ</t>
    </rPh>
    <rPh sb="21" eb="23">
      <t>シュウエキ</t>
    </rPh>
    <rPh sb="23" eb="24">
      <t>ゾウ</t>
    </rPh>
    <rPh sb="26" eb="29">
      <t>キヨド</t>
    </rPh>
    <rPh sb="30" eb="31">
      <t>ヒク</t>
    </rPh>
    <rPh sb="33" eb="34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</si>
</sst>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81.599999999999994</c:v>
                </c:pt>
                <c:pt idx="1">
                  <c:v>99.6</c:v>
                </c:pt>
                <c:pt idx="2">
                  <c:v>100.9</c:v>
                </c:pt>
                <c:pt idx="3">
                  <c:v>68.5</c:v>
                </c:pt>
                <c:pt idx="4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A-468C-8A64-FDCA88CA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A-468C-8A64-FDCA88CA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B-42C7-AC3B-56B394285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B-42C7-AC3B-56B394285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35E-4FEB-88E1-2F993125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E-4FEB-88E1-2F993125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EBC-4409-B46C-73195820B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BC-4409-B46C-73195820B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C-440D-85B5-E6DB6A46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C-440D-85B5-E6DB6A46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A38-B0FB-8AA3BB275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F-4A38-B0FB-8AA3BB275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167.1</c:v>
                </c:pt>
                <c:pt idx="1">
                  <c:v>167.1</c:v>
                </c:pt>
                <c:pt idx="2">
                  <c:v>165.8</c:v>
                </c:pt>
                <c:pt idx="3">
                  <c:v>150.69999999999999</c:v>
                </c:pt>
                <c:pt idx="4">
                  <c:v>149.30000000000001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1-4673-97FD-CA72836D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1-4673-97FD-CA72836D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-25.4</c:v>
                </c:pt>
                <c:pt idx="1">
                  <c:v>-2.6</c:v>
                </c:pt>
                <c:pt idx="2">
                  <c:v>0.9</c:v>
                </c:pt>
                <c:pt idx="3">
                  <c:v>-47.7</c:v>
                </c:pt>
                <c:pt idx="4">
                  <c:v>-27.3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5-4401-849F-68DEBCFD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5-4401-849F-68DEBCFD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-4977</c:v>
                </c:pt>
                <c:pt idx="1">
                  <c:v>-108</c:v>
                </c:pt>
                <c:pt idx="2">
                  <c:v>225</c:v>
                </c:pt>
                <c:pt idx="3">
                  <c:v>-10745</c:v>
                </c:pt>
                <c:pt idx="4">
                  <c:v>-5957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E-4475-9AA1-543DE2CB9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E-4475-9AA1-543DE2CB9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8" zoomScaleNormal="100" zoomScaleSheetLayoutView="70" workbookViewId="0">
      <selection activeCell="MS57" sqref="MS5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長田北町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5661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128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26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146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81.599999999999994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99.6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100.9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68.5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79.599999999999994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167.1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167.1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165.8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150.69999999999999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149.30000000000001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133.5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136.30000000000001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130.9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160.6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133.80000000000001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7.1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4.2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169.3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166.6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164.4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161.5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156.9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-25.4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-2.6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0.9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-47.7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-27.3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-4977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-108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225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-10745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-5957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56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44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46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8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13.7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0.6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-10.5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21116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20714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16622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16948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5128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84782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181.6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148.9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135.30000000000001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103.6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119.5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9RjsksO83I2UZTbCDNeOKvvzIDeTiyNoe3zovm1PetnDHLhmvNoKGYOMfTwDRf0wdxkmIv2iK+Ui1XUbeyVYA==" saltValue="6Zg4ICAqqNXLyj6CtYCvt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6" t="s">
        <v>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65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66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67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68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69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70</v>
      </c>
      <c r="CN4" s="141" t="s">
        <v>71</v>
      </c>
      <c r="CO4" s="143" t="s">
        <v>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73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102</v>
      </c>
      <c r="AX5" s="59" t="s">
        <v>103</v>
      </c>
      <c r="AY5" s="59" t="s">
        <v>104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105</v>
      </c>
      <c r="BG5" s="59" t="s">
        <v>106</v>
      </c>
      <c r="BH5" s="59" t="s">
        <v>102</v>
      </c>
      <c r="BI5" s="59" t="s">
        <v>103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107</v>
      </c>
      <c r="BS5" s="59" t="s">
        <v>108</v>
      </c>
      <c r="BT5" s="59" t="s">
        <v>109</v>
      </c>
      <c r="BU5" s="59" t="s">
        <v>110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105</v>
      </c>
      <c r="CC5" s="59" t="s">
        <v>107</v>
      </c>
      <c r="CD5" s="59" t="s">
        <v>111</v>
      </c>
      <c r="CE5" s="59" t="s">
        <v>109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42"/>
      <c r="CN5" s="142"/>
      <c r="CO5" s="59" t="s">
        <v>105</v>
      </c>
      <c r="CP5" s="59" t="s">
        <v>112</v>
      </c>
      <c r="CQ5" s="59" t="s">
        <v>108</v>
      </c>
      <c r="CR5" s="59" t="s">
        <v>103</v>
      </c>
      <c r="CS5" s="59" t="s">
        <v>110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113</v>
      </c>
      <c r="DA5" s="59" t="s">
        <v>91</v>
      </c>
      <c r="DB5" s="59" t="s">
        <v>102</v>
      </c>
      <c r="DC5" s="59" t="s">
        <v>114</v>
      </c>
      <c r="DD5" s="59" t="s">
        <v>110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105</v>
      </c>
      <c r="DL5" s="59" t="s">
        <v>91</v>
      </c>
      <c r="DM5" s="59" t="s">
        <v>111</v>
      </c>
      <c r="DN5" s="59" t="s">
        <v>109</v>
      </c>
      <c r="DO5" s="59" t="s">
        <v>110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115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兵庫県神戸市</v>
      </c>
      <c r="I6" s="60" t="str">
        <f t="shared" si="1"/>
        <v>長田北町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26</v>
      </c>
      <c r="S6" s="62" t="str">
        <f t="shared" si="1"/>
        <v>公共施設</v>
      </c>
      <c r="T6" s="62" t="str">
        <f t="shared" si="1"/>
        <v>無</v>
      </c>
      <c r="U6" s="63">
        <f t="shared" si="1"/>
        <v>5661</v>
      </c>
      <c r="V6" s="63">
        <f t="shared" si="1"/>
        <v>146</v>
      </c>
      <c r="W6" s="63">
        <f t="shared" si="1"/>
        <v>300</v>
      </c>
      <c r="X6" s="62" t="str">
        <f t="shared" si="1"/>
        <v>代行制</v>
      </c>
      <c r="Y6" s="64">
        <f>IF(Y8="-",NA(),Y8)</f>
        <v>81.599999999999994</v>
      </c>
      <c r="Z6" s="64">
        <f t="shared" ref="Z6:AH6" si="2">IF(Z8="-",NA(),Z8)</f>
        <v>99.6</v>
      </c>
      <c r="AA6" s="64">
        <f t="shared" si="2"/>
        <v>100.9</v>
      </c>
      <c r="AB6" s="64">
        <f t="shared" si="2"/>
        <v>68.5</v>
      </c>
      <c r="AC6" s="64">
        <f t="shared" si="2"/>
        <v>79.599999999999994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133.80000000000001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4.2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46</v>
      </c>
      <c r="BE6" s="63" t="str">
        <f>IF(BE8="-","",IF(BE8="-","【-】","【"&amp;SUBSTITUTE(TEXT(BE8,"#,##0"),"-","△")&amp;"】"))</f>
        <v>【17】</v>
      </c>
      <c r="BF6" s="64">
        <f>IF(BF8="-",NA(),BF8)</f>
        <v>-25.4</v>
      </c>
      <c r="BG6" s="64">
        <f t="shared" ref="BG6:BO6" si="5">IF(BG8="-",NA(),BG8)</f>
        <v>-2.6</v>
      </c>
      <c r="BH6" s="64">
        <f t="shared" si="5"/>
        <v>0.9</v>
      </c>
      <c r="BI6" s="64">
        <f t="shared" si="5"/>
        <v>-47.7</v>
      </c>
      <c r="BJ6" s="64">
        <f t="shared" si="5"/>
        <v>-27.3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-10.5</v>
      </c>
      <c r="BP6" s="61" t="str">
        <f>IF(BP8="-","",IF(BP8="-","【-】","【"&amp;SUBSTITUTE(TEXT(BP8,"#,##0.0"),"-","△")&amp;"】"))</f>
        <v>【20.8】</v>
      </c>
      <c r="BQ6" s="65">
        <f>IF(BQ8="-",NA(),BQ8)</f>
        <v>-4977</v>
      </c>
      <c r="BR6" s="65">
        <f t="shared" ref="BR6:BZ6" si="6">IF(BR8="-",NA(),BR8)</f>
        <v>-108</v>
      </c>
      <c r="BS6" s="65">
        <f t="shared" si="6"/>
        <v>225</v>
      </c>
      <c r="BT6" s="65">
        <f t="shared" si="6"/>
        <v>-10745</v>
      </c>
      <c r="BU6" s="65">
        <f t="shared" si="6"/>
        <v>-5957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5128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84782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119.5</v>
      </c>
      <c r="DJ6" s="61" t="str">
        <f>IF(DJ8="-","",IF(DJ8="-","【-】","【"&amp;SUBSTITUTE(TEXT(DJ8,"#,##0.0"),"-","△")&amp;"】"))</f>
        <v>【425.4】</v>
      </c>
      <c r="DK6" s="64">
        <f>IF(DK8="-",NA(),DK8)</f>
        <v>167.1</v>
      </c>
      <c r="DL6" s="64">
        <f t="shared" ref="DL6:DT6" si="9">IF(DL8="-",NA(),DL8)</f>
        <v>167.1</v>
      </c>
      <c r="DM6" s="64">
        <f t="shared" si="9"/>
        <v>165.8</v>
      </c>
      <c r="DN6" s="64">
        <f t="shared" si="9"/>
        <v>150.69999999999999</v>
      </c>
      <c r="DO6" s="64">
        <f t="shared" si="9"/>
        <v>149.30000000000001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156.9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118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兵庫県　神戸市</v>
      </c>
      <c r="I7" s="60" t="str">
        <f t="shared" si="10"/>
        <v>長田北町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5661</v>
      </c>
      <c r="V7" s="63">
        <f t="shared" si="10"/>
        <v>146</v>
      </c>
      <c r="W7" s="63">
        <f t="shared" si="10"/>
        <v>300</v>
      </c>
      <c r="X7" s="62" t="str">
        <f t="shared" si="10"/>
        <v>代行制</v>
      </c>
      <c r="Y7" s="64">
        <f>Y8</f>
        <v>81.599999999999994</v>
      </c>
      <c r="Z7" s="64">
        <f t="shared" ref="Z7:AH7" si="11">Z8</f>
        <v>99.6</v>
      </c>
      <c r="AA7" s="64">
        <f t="shared" si="11"/>
        <v>100.9</v>
      </c>
      <c r="AB7" s="64">
        <f t="shared" si="11"/>
        <v>68.5</v>
      </c>
      <c r="AC7" s="64">
        <f t="shared" si="11"/>
        <v>79.599999999999994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133.80000000000001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4.2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46</v>
      </c>
      <c r="BE7" s="63"/>
      <c r="BF7" s="64">
        <f>BF8</f>
        <v>-25.4</v>
      </c>
      <c r="BG7" s="64">
        <f t="shared" ref="BG7:BO7" si="14">BG8</f>
        <v>-2.6</v>
      </c>
      <c r="BH7" s="64">
        <f t="shared" si="14"/>
        <v>0.9</v>
      </c>
      <c r="BI7" s="64">
        <f t="shared" si="14"/>
        <v>-47.7</v>
      </c>
      <c r="BJ7" s="64">
        <f t="shared" si="14"/>
        <v>-27.3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-10.5</v>
      </c>
      <c r="BP7" s="61"/>
      <c r="BQ7" s="65">
        <f>BQ8</f>
        <v>-4977</v>
      </c>
      <c r="BR7" s="65">
        <f t="shared" ref="BR7:BZ7" si="15">BR8</f>
        <v>-108</v>
      </c>
      <c r="BS7" s="65">
        <f t="shared" si="15"/>
        <v>225</v>
      </c>
      <c r="BT7" s="65">
        <f t="shared" si="15"/>
        <v>-10745</v>
      </c>
      <c r="BU7" s="65">
        <f t="shared" si="15"/>
        <v>-5957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5128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116</v>
      </c>
      <c r="CL7" s="61"/>
      <c r="CM7" s="63">
        <f>CM8</f>
        <v>0</v>
      </c>
      <c r="CN7" s="63">
        <f>CN8</f>
        <v>84782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119.5</v>
      </c>
      <c r="DJ7" s="61"/>
      <c r="DK7" s="64">
        <f>DK8</f>
        <v>167.1</v>
      </c>
      <c r="DL7" s="64">
        <f t="shared" ref="DL7:DT7" si="17">DL8</f>
        <v>167.1</v>
      </c>
      <c r="DM7" s="64">
        <f t="shared" si="17"/>
        <v>165.8</v>
      </c>
      <c r="DN7" s="64">
        <f t="shared" si="17"/>
        <v>150.69999999999999</v>
      </c>
      <c r="DO7" s="64">
        <f t="shared" si="17"/>
        <v>149.30000000000001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156.9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7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26</v>
      </c>
      <c r="S8" s="69" t="s">
        <v>130</v>
      </c>
      <c r="T8" s="69" t="s">
        <v>131</v>
      </c>
      <c r="U8" s="70">
        <v>5661</v>
      </c>
      <c r="V8" s="70">
        <v>146</v>
      </c>
      <c r="W8" s="70">
        <v>300</v>
      </c>
      <c r="X8" s="69" t="s">
        <v>132</v>
      </c>
      <c r="Y8" s="71">
        <v>81.599999999999994</v>
      </c>
      <c r="Z8" s="71">
        <v>99.6</v>
      </c>
      <c r="AA8" s="71">
        <v>100.9</v>
      </c>
      <c r="AB8" s="71">
        <v>68.5</v>
      </c>
      <c r="AC8" s="71">
        <v>79.599999999999994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133.80000000000001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7.1</v>
      </c>
      <c r="AP8" s="71">
        <v>5.5</v>
      </c>
      <c r="AQ8" s="71">
        <v>5.2</v>
      </c>
      <c r="AR8" s="71">
        <v>3.8</v>
      </c>
      <c r="AS8" s="71">
        <v>4.2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56</v>
      </c>
      <c r="BA8" s="72">
        <v>42</v>
      </c>
      <c r="BB8" s="72">
        <v>44</v>
      </c>
      <c r="BC8" s="72">
        <v>45</v>
      </c>
      <c r="BD8" s="72">
        <v>46</v>
      </c>
      <c r="BE8" s="72">
        <v>17</v>
      </c>
      <c r="BF8" s="71">
        <v>-25.4</v>
      </c>
      <c r="BG8" s="71">
        <v>-2.6</v>
      </c>
      <c r="BH8" s="71">
        <v>0.9</v>
      </c>
      <c r="BI8" s="71">
        <v>-47.7</v>
      </c>
      <c r="BJ8" s="71">
        <v>-27.3</v>
      </c>
      <c r="BK8" s="71">
        <v>8</v>
      </c>
      <c r="BL8" s="71">
        <v>13.7</v>
      </c>
      <c r="BM8" s="71">
        <v>7.5</v>
      </c>
      <c r="BN8" s="71">
        <v>0.6</v>
      </c>
      <c r="BO8" s="71">
        <v>-10.5</v>
      </c>
      <c r="BP8" s="68">
        <v>20.8</v>
      </c>
      <c r="BQ8" s="72">
        <v>-4977</v>
      </c>
      <c r="BR8" s="72">
        <v>-108</v>
      </c>
      <c r="BS8" s="72">
        <v>225</v>
      </c>
      <c r="BT8" s="73">
        <v>-10745</v>
      </c>
      <c r="BU8" s="73">
        <v>-5957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5128</v>
      </c>
      <c r="CA8" s="70">
        <v>14290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0</v>
      </c>
      <c r="CN8" s="70">
        <v>84782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119.5</v>
      </c>
      <c r="DJ8" s="68">
        <v>425.4</v>
      </c>
      <c r="DK8" s="71">
        <v>167.1</v>
      </c>
      <c r="DL8" s="71">
        <v>167.1</v>
      </c>
      <c r="DM8" s="71">
        <v>165.8</v>
      </c>
      <c r="DN8" s="71">
        <v>150.69999999999999</v>
      </c>
      <c r="DO8" s="71">
        <v>149.30000000000001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156.9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2021-01-25T05:45:00Z</cp:lastPrinted>
  <dcterms:created xsi:type="dcterms:W3CDTF">2020-12-04T03:35:12Z</dcterms:created>
  <dcterms:modified xsi:type="dcterms:W3CDTF">2021-01-25T05:45:02Z</dcterms:modified>
  <cp:category/>
</cp:coreProperties>
</file>