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2220.PCAI\Desktop\【経営比較分析表】2019_281000_47_140\"/>
    </mc:Choice>
  </mc:AlternateContent>
  <workbookProtection workbookAlgorithmName="SHA-512" workbookHashValue="wmVQOHSmoqeWfWdXRbpDCh3B2lIH/F7YQvFLXuUDpJBAggM5UaXlprsG+J9C9Gn4N34Rc5VGmSRMLoOJSTEv5Q==" workbookSaltValue="bvnQjeBmoH4CzkqypfMyrw==" workbookSpinCount="100000" lockStructure="1"/>
  <bookViews>
    <workbookView xWindow="0" yWindow="0" windowWidth="20490" windowHeight="753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MA51" i="4"/>
  <c r="CS30" i="4"/>
  <c r="C11" i="5"/>
  <c r="D11" i="5"/>
  <c r="E11" i="5"/>
  <c r="B11" i="5"/>
  <c r="BK76" i="4" l="1"/>
  <c r="LH51" i="4"/>
  <c r="IE76" i="4"/>
  <c r="GQ30" i="4"/>
  <c r="LT76" i="4"/>
  <c r="GQ51" i="4"/>
  <c r="LH30" i="4"/>
  <c r="BZ51" i="4"/>
  <c r="BZ30" i="4"/>
  <c r="BG30" i="4"/>
  <c r="FX30" i="4"/>
  <c r="AV76" i="4"/>
  <c r="KO51" i="4"/>
  <c r="LE76" i="4"/>
  <c r="KO30" i="4"/>
  <c r="HP76" i="4"/>
  <c r="FX51" i="4"/>
  <c r="BG51" i="4"/>
  <c r="FE51" i="4"/>
  <c r="JV30" i="4"/>
  <c r="HA76" i="4"/>
  <c r="AN51" i="4"/>
  <c r="FE30" i="4"/>
  <c r="JV51" i="4"/>
  <c r="AN30" i="4"/>
  <c r="AG76" i="4"/>
  <c r="KP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<sst xmlns="http://schemas.openxmlformats.org/spreadsheetml/2006/main" count="278" uniqueCount="135">
  <si>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</si>
  <si>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</si>
  <si>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</si>
  <si>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</si>
  <si>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</si>
  <si>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</si>
  <si>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</si>
  <si>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</si>
  <si>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</si>
  <si>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</si>
  <si>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</si>
  <si>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</si>
  <si>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</si>
  <si>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</si>
  <si>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</si>
  <si>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</si>
  <si>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</si>
  <si>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</si>
  <si>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</si>
  <si>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</si>
  <si>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</si>
  <si>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</si>
  <si>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</si>
  <si>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</si>
  <si>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</si>
  <si>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</si>
  <si>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</si>
  <si>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</si>
  <si>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</si>
  <si>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</si>
  <si>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</si>
  <si>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</si>
  <si>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</si>
  <si>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</si>
  <si>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</si>
  <si>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</si>
  <si>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</si>
  <si>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</si>
  <si>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</si>
  <si>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</si>
  <si>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</si>
  <si>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</si>
  <si>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</si>
  <si>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</si>
  <si>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</si>
  <si>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</si>
  <si>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</si>
  <si>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</si>
  <si>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</si>
  <si>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</si>
  <si>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</si>
  <si>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</si>
  <si>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</si>
  <si>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</si>
  <si>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</si>
  <si>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</si>
  <si>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</si>
  <si>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</si>
  <si>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</si>
  <si>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</si>
  <si>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</si>
  <si>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</si>
  <si>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</si>
  <si>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</si>
  <si>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</si>
  <si>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</si>
  <si>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</si>
  <si>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</si>
  <si>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</si>
  <si>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</si>
  <si>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</si>
  <si>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</si>
  <si>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</si>
  <si>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</si>
  <si>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</si>
  <si>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</si>
  <si>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</si>
  <si>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</si>
  <si>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</si>
  <si>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</si>
  <si>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</si>
  <si>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</si>
  <si>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</si>
  <si>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</si>
  <si>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</si>
  <si>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</si>
  <si>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</si>
  <si>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</si>
  <si>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</si>
  <si>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</si>
  <si>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</si>
  <si>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</si>
  <si>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</si>
  <si>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</si>
  <si>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</si>
  <si>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</si>
  <si>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</si>
  <si>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</si>
  <si>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</si>
  <si>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</si>
  <si>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</si>
  <si>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</si>
  <si>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</si>
  <si>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</si>
  <si>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</si>
  <si>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</si>
  <si>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</si>
  <si>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</si>
  <si>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</si>
  <si>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</si>
  <si>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</si>
  <si>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</si>
  <si>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</si>
  <si>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</si>
  <si>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新長田駅前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</si>
  <si>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</si>
  <si>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</si>
  <si>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</si>
  <si>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</si>
  <si>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</si>
  <si>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</si>
  <si>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</si>
  <si>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</si>
  <si>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</si>
  <si>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</si>
  <si>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</si>
  <si>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</si>
  <si>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</si>
  <si>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</si>
  <si>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</si>
  <si>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</si>
  <si>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①収益的収支比率について、100%を下回る赤字であり類似施設の平均値を下回っている。
④売上高GOP比率、⑤EBITDAについても、類似施設の平均値を下回っている。
周辺商業施設利用者の変化や、近隣民間駐車場との価格差が原因であると考えられる。引続き、経営状況の改善に努めていく。</t>
    <phoneticPr fontId="5"/>
  </si>
  <si>
    <t>⑧設備投資見込額について、昨年度より増加しているが、供用開始が平成8年と新しく、建設費（約37億円）と比べると少ない。
⑩企業債残高対料金収入比率は、平成27年度より0となっている。</t>
    <rPh sb="0" eb="8">
      <t>８セツビトウシミコミガク</t>
    </rPh>
    <rPh sb="13" eb="16">
      <t>サクネンド</t>
    </rPh>
    <rPh sb="18" eb="20">
      <t>ゾウカ</t>
    </rPh>
    <rPh sb="26" eb="30">
      <t>キョウヨウカイシ</t>
    </rPh>
    <rPh sb="31" eb="33">
      <t>ヘイセイ</t>
    </rPh>
    <rPh sb="34" eb="35">
      <t>ネン</t>
    </rPh>
    <rPh sb="36" eb="37">
      <t>アタラ</t>
    </rPh>
    <rPh sb="40" eb="43">
      <t>ケンセツヒ</t>
    </rPh>
    <rPh sb="44" eb="45">
      <t>ヤク</t>
    </rPh>
    <rPh sb="47" eb="48">
      <t>オク</t>
    </rPh>
    <rPh sb="48" eb="49">
      <t>エン</t>
    </rPh>
    <rPh sb="51" eb="52">
      <t>クラ</t>
    </rPh>
    <rPh sb="55" eb="56">
      <t>スク</t>
    </rPh>
    <phoneticPr fontId="5"/>
  </si>
  <si>
    <t>⑪稼働率について、昨年度より微増しているが、類似施設の平均を下回っている。
理由として、供用開始時と比べ、近隣の民間駐車場が増加したことに伴う需要減少が考えられる。</t>
    <rPh sb="0" eb="4">
      <t>１１カドウリツ</t>
    </rPh>
    <rPh sb="9" eb="12">
      <t>サクネンド</t>
    </rPh>
    <rPh sb="14" eb="16">
      <t>ビゾウ</t>
    </rPh>
    <rPh sb="22" eb="24">
      <t>ルイジ</t>
    </rPh>
    <rPh sb="24" eb="26">
      <t>シセツ</t>
    </rPh>
    <rPh sb="27" eb="29">
      <t>ヘイキン</t>
    </rPh>
    <rPh sb="30" eb="32">
      <t>シタマワ</t>
    </rPh>
    <rPh sb="38" eb="40">
      <t>リユウ</t>
    </rPh>
    <rPh sb="44" eb="46">
      <t>キョウヨウ</t>
    </rPh>
    <rPh sb="46" eb="48">
      <t>カイシ</t>
    </rPh>
    <rPh sb="48" eb="49">
      <t>ジ</t>
    </rPh>
    <rPh sb="50" eb="51">
      <t>クラ</t>
    </rPh>
    <rPh sb="53" eb="55">
      <t>キンリン</t>
    </rPh>
    <rPh sb="56" eb="58">
      <t>ミンカン</t>
    </rPh>
    <rPh sb="58" eb="61">
      <t>チュウシャジョウ</t>
    </rPh>
    <rPh sb="62" eb="64">
      <t>ゾウカ</t>
    </rPh>
    <rPh sb="69" eb="70">
      <t>トモナ</t>
    </rPh>
    <rPh sb="71" eb="73">
      <t>ジュヨウ</t>
    </rPh>
    <rPh sb="73" eb="75">
      <t>ゲンショウ</t>
    </rPh>
    <rPh sb="76" eb="77">
      <t>カンガ</t>
    </rPh>
    <phoneticPr fontId="5"/>
  </si>
  <si>
    <t>ＪＲ新長田駅及び市営地下鉄新長田駅と隣接しており、パークアンドライドの機能も備わっているものの、稼働率等が類似施設を下回っている。
令和元年度から新たな取組みとしてカーシェアリング事業を開始した。引き続き指定管理者と連携しながら、経営状況の改善に努めていく。</t>
    <rPh sb="2" eb="6">
      <t>シンナガタエキ</t>
    </rPh>
    <rPh sb="6" eb="7">
      <t>オヨ</t>
    </rPh>
    <rPh sb="8" eb="10">
      <t>シエイ</t>
    </rPh>
    <rPh sb="10" eb="13">
      <t>チカテツ</t>
    </rPh>
    <rPh sb="13" eb="17">
      <t>シンナガタエキ</t>
    </rPh>
    <rPh sb="18" eb="20">
      <t>リンセツ</t>
    </rPh>
    <rPh sb="35" eb="37">
      <t>キノウ</t>
    </rPh>
    <rPh sb="38" eb="39">
      <t>ソナ</t>
    </rPh>
    <rPh sb="48" eb="50">
      <t>カドウ</t>
    </rPh>
    <rPh sb="50" eb="51">
      <t>リツ</t>
    </rPh>
    <rPh sb="51" eb="52">
      <t>トウ</t>
    </rPh>
    <rPh sb="53" eb="55">
      <t>ルイジ</t>
    </rPh>
    <rPh sb="55" eb="57">
      <t>シセツ</t>
    </rPh>
    <rPh sb="58" eb="60">
      <t>シタマワ</t>
    </rPh>
    <rPh sb="115" eb="117">
      <t>ケイエイ</t>
    </rPh>
    <rPh sb="117" eb="119">
      <t>ジョウキョウ</t>
    </rPh>
    <rPh sb="120" eb="122">
      <t>カイゼン</t>
    </rPh>
    <rPh sb="123" eb="124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</si>
</sst>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68.400000000000006</c:v>
                </c:pt>
                <c:pt idx="2">
                  <c:v>97.2</c:v>
                </c:pt>
                <c:pt idx="3">
                  <c:v>96.6</c:v>
                </c:pt>
                <c:pt idx="4">
                  <c:v>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3-4ACE-B417-B661DCA6C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113.4</c:v>
                </c:pt>
                <c:pt idx="1">
                  <c:v>191.4</c:v>
                </c:pt>
                <c:pt idx="2">
                  <c:v>141.30000000000001</c:v>
                </c:pt>
                <c:pt idx="3">
                  <c:v>123.9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93-4ACE-B417-B661DCA6C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1-46E1-A6C7-7DB4AAD7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278.89999999999998</c:v>
                </c:pt>
                <c:pt idx="1">
                  <c:v>205.5</c:v>
                </c:pt>
                <c:pt idx="2">
                  <c:v>187.9</c:v>
                </c:pt>
                <c:pt idx="3">
                  <c:v>143.19999999999999</c:v>
                </c:pt>
                <c:pt idx="4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1-46E1-A6C7-7DB4AAD7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068-4811-86D9-3949DCB06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68-4811-86D9-3949DCB06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DB3-4A65-B5BE-97C6DB43E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3-4A65-B5BE-97C6DB43E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E-42F8-BDE3-C9AF735B8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15</c:v>
                </c:pt>
                <c:pt idx="3">
                  <c:v>10.4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E-42F8-BDE3-C9AF735B8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D-434D-A884-6CE3C8B34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145</c:v>
                </c:pt>
                <c:pt idx="2">
                  <c:v>108</c:v>
                </c:pt>
                <c:pt idx="3">
                  <c:v>89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AD-434D-A884-6CE3C8B34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142.6</c:v>
                </c:pt>
                <c:pt idx="1">
                  <c:v>141.4</c:v>
                </c:pt>
                <c:pt idx="2">
                  <c:v>124.3</c:v>
                </c:pt>
                <c:pt idx="3">
                  <c:v>118.3</c:v>
                </c:pt>
                <c:pt idx="4">
                  <c:v>128.5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7-480C-AB18-845978415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184.1</c:v>
                </c:pt>
                <c:pt idx="2">
                  <c:v>186.8</c:v>
                </c:pt>
                <c:pt idx="3">
                  <c:v>184.2</c:v>
                </c:pt>
                <c:pt idx="4">
                  <c:v>184.2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7-480C-AB18-845978415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-7.1</c:v>
                </c:pt>
                <c:pt idx="1">
                  <c:v>-88.9</c:v>
                </c:pt>
                <c:pt idx="2">
                  <c:v>-41.8</c:v>
                </c:pt>
                <c:pt idx="3">
                  <c:v>-40.799999999999997</c:v>
                </c:pt>
                <c:pt idx="4">
                  <c:v>-41.4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E-4277-98F7-458E07ED4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14.3</c:v>
                </c:pt>
                <c:pt idx="2">
                  <c:v>11.8</c:v>
                </c:pt>
                <c:pt idx="3">
                  <c:v>9.1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E-4277-98F7-458E07ED4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8005</c:v>
                </c:pt>
                <c:pt idx="1">
                  <c:v>-21845</c:v>
                </c:pt>
                <c:pt idx="2">
                  <c:v>-1296</c:v>
                </c:pt>
                <c:pt idx="3">
                  <c:v>-1499</c:v>
                </c:pt>
                <c:pt idx="4">
                  <c:v>-1287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6-481D-85CD-F057A25BF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36318</c:v>
                </c:pt>
                <c:pt idx="1">
                  <c:v>37745</c:v>
                </c:pt>
                <c:pt idx="2">
                  <c:v>35151</c:v>
                </c:pt>
                <c:pt idx="3">
                  <c:v>21556</c:v>
                </c:pt>
                <c:pt idx="4">
                  <c:v>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6-481D-85CD-F057A25BF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5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兵庫県神戸市　新長田駅前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Ａ２Ｂ１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駅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8450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121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地下式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23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151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300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63.3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68.400000000000006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97.2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96.6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97.1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142.6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141.4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124.3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118.3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128.5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113.4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191.4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141.30000000000001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123.9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120.1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9.5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15.1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10.4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185.2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186.8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184.2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-7.1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-88.9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-41.8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-40.799999999999997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-41.4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8005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-21845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-1296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-1499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-1287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177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145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108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89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37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17.5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14.3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11.8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9.1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36318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37745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35151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21556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18053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300752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278.89999999999998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205.5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143.19999999999999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128.9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eOM31vHRqdeC6CgKGK0hwVjcmZEmPqSYVxMVuK2x2U29mxC34/VmmsSUvZBb4l+7z430wUyq7+VEn6agr+NTlw==" saltValue="jEghW0ucThMbUkMINJ/6B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6" t="s">
        <v>59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64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65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66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67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68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69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70</v>
      </c>
      <c r="CN4" s="141" t="s">
        <v>71</v>
      </c>
      <c r="CO4" s="143" t="s">
        <v>72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73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91</v>
      </c>
      <c r="AL5" s="59" t="s">
        <v>102</v>
      </c>
      <c r="AM5" s="59" t="s">
        <v>103</v>
      </c>
      <c r="AN5" s="59" t="s">
        <v>104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101</v>
      </c>
      <c r="AV5" s="59" t="s">
        <v>105</v>
      </c>
      <c r="AW5" s="59" t="s">
        <v>92</v>
      </c>
      <c r="AX5" s="59" t="s">
        <v>103</v>
      </c>
      <c r="AY5" s="59" t="s">
        <v>106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101</v>
      </c>
      <c r="BG5" s="59" t="s">
        <v>91</v>
      </c>
      <c r="BH5" s="59" t="s">
        <v>92</v>
      </c>
      <c r="BI5" s="59" t="s">
        <v>103</v>
      </c>
      <c r="BJ5" s="59" t="s">
        <v>106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105</v>
      </c>
      <c r="BS5" s="59" t="s">
        <v>102</v>
      </c>
      <c r="BT5" s="59" t="s">
        <v>103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107</v>
      </c>
      <c r="CC5" s="59" t="s">
        <v>91</v>
      </c>
      <c r="CD5" s="59" t="s">
        <v>102</v>
      </c>
      <c r="CE5" s="59" t="s">
        <v>93</v>
      </c>
      <c r="CF5" s="59" t="s">
        <v>106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42"/>
      <c r="CN5" s="142"/>
      <c r="CO5" s="59" t="s">
        <v>90</v>
      </c>
      <c r="CP5" s="59" t="s">
        <v>105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101</v>
      </c>
      <c r="DA5" s="59" t="s">
        <v>105</v>
      </c>
      <c r="DB5" s="59" t="s">
        <v>92</v>
      </c>
      <c r="DC5" s="59" t="s">
        <v>103</v>
      </c>
      <c r="DD5" s="59" t="s">
        <v>106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101</v>
      </c>
      <c r="DL5" s="59" t="s">
        <v>105</v>
      </c>
      <c r="DM5" s="59" t="s">
        <v>102</v>
      </c>
      <c r="DN5" s="59" t="s">
        <v>103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108</v>
      </c>
      <c r="B6" s="60">
        <f>B8</f>
        <v>2019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10</v>
      </c>
      <c r="H6" s="60" t="str">
        <f>SUBSTITUTE(H8,"　","")</f>
        <v>兵庫県神戸市</v>
      </c>
      <c r="I6" s="60" t="str">
        <f t="shared" si="1"/>
        <v>新長田駅前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23</v>
      </c>
      <c r="S6" s="62" t="str">
        <f t="shared" si="1"/>
        <v>駅</v>
      </c>
      <c r="T6" s="62" t="str">
        <f t="shared" si="1"/>
        <v>無</v>
      </c>
      <c r="U6" s="63">
        <f t="shared" si="1"/>
        <v>8450</v>
      </c>
      <c r="V6" s="63">
        <f t="shared" si="1"/>
        <v>151</v>
      </c>
      <c r="W6" s="63">
        <f t="shared" si="1"/>
        <v>300</v>
      </c>
      <c r="X6" s="62" t="str">
        <f t="shared" si="1"/>
        <v>代行制</v>
      </c>
      <c r="Y6" s="64">
        <f>IF(Y8="-",NA(),Y8)</f>
        <v>63.3</v>
      </c>
      <c r="Z6" s="64">
        <f t="shared" ref="Z6:AH6" si="2">IF(Z8="-",NA(),Z8)</f>
        <v>68.400000000000006</v>
      </c>
      <c r="AA6" s="64">
        <f t="shared" si="2"/>
        <v>97.2</v>
      </c>
      <c r="AB6" s="64">
        <f t="shared" si="2"/>
        <v>96.6</v>
      </c>
      <c r="AC6" s="64">
        <f t="shared" si="2"/>
        <v>97.1</v>
      </c>
      <c r="AD6" s="64">
        <f t="shared" si="2"/>
        <v>113.4</v>
      </c>
      <c r="AE6" s="64">
        <f t="shared" si="2"/>
        <v>191.4</v>
      </c>
      <c r="AF6" s="64">
        <f t="shared" si="2"/>
        <v>141.30000000000001</v>
      </c>
      <c r="AG6" s="64">
        <f t="shared" si="2"/>
        <v>123.9</v>
      </c>
      <c r="AH6" s="64">
        <f t="shared" si="2"/>
        <v>120.1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9.5</v>
      </c>
      <c r="AP6" s="64">
        <f t="shared" si="3"/>
        <v>15.1</v>
      </c>
      <c r="AQ6" s="64">
        <f t="shared" si="3"/>
        <v>15</v>
      </c>
      <c r="AR6" s="64">
        <f t="shared" si="3"/>
        <v>10.4</v>
      </c>
      <c r="AS6" s="64">
        <f t="shared" si="3"/>
        <v>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177</v>
      </c>
      <c r="BA6" s="65">
        <f t="shared" si="4"/>
        <v>145</v>
      </c>
      <c r="BB6" s="65">
        <f t="shared" si="4"/>
        <v>108</v>
      </c>
      <c r="BC6" s="65">
        <f t="shared" si="4"/>
        <v>89</v>
      </c>
      <c r="BD6" s="65">
        <f t="shared" si="4"/>
        <v>37</v>
      </c>
      <c r="BE6" s="63" t="str">
        <f>IF(BE8="-","",IF(BE8="-","【-】","【"&amp;SUBSTITUTE(TEXT(BE8,"#,##0"),"-","△")&amp;"】"))</f>
        <v>【17】</v>
      </c>
      <c r="BF6" s="64">
        <f>IF(BF8="-",NA(),BF8)</f>
        <v>-7.1</v>
      </c>
      <c r="BG6" s="64">
        <f t="shared" ref="BG6:BO6" si="5">IF(BG8="-",NA(),BG8)</f>
        <v>-88.9</v>
      </c>
      <c r="BH6" s="64">
        <f t="shared" si="5"/>
        <v>-41.8</v>
      </c>
      <c r="BI6" s="64">
        <f t="shared" si="5"/>
        <v>-40.799999999999997</v>
      </c>
      <c r="BJ6" s="64">
        <f t="shared" si="5"/>
        <v>-41.4</v>
      </c>
      <c r="BK6" s="64">
        <f t="shared" si="5"/>
        <v>17.5</v>
      </c>
      <c r="BL6" s="64">
        <f t="shared" si="5"/>
        <v>14.3</v>
      </c>
      <c r="BM6" s="64">
        <f t="shared" si="5"/>
        <v>11.8</v>
      </c>
      <c r="BN6" s="64">
        <f t="shared" si="5"/>
        <v>9.1</v>
      </c>
      <c r="BO6" s="64">
        <f t="shared" si="5"/>
        <v>1.4</v>
      </c>
      <c r="BP6" s="61" t="str">
        <f>IF(BP8="-","",IF(BP8="-","【-】","【"&amp;SUBSTITUTE(TEXT(BP8,"#,##0.0"),"-","△")&amp;"】"))</f>
        <v>【20.8】</v>
      </c>
      <c r="BQ6" s="65">
        <f>IF(BQ8="-",NA(),BQ8)</f>
        <v>8005</v>
      </c>
      <c r="BR6" s="65">
        <f t="shared" ref="BR6:BZ6" si="6">IF(BR8="-",NA(),BR8)</f>
        <v>-21845</v>
      </c>
      <c r="BS6" s="65">
        <f t="shared" si="6"/>
        <v>-1296</v>
      </c>
      <c r="BT6" s="65">
        <f t="shared" si="6"/>
        <v>-1499</v>
      </c>
      <c r="BU6" s="65">
        <f t="shared" si="6"/>
        <v>-1287</v>
      </c>
      <c r="BV6" s="65">
        <f t="shared" si="6"/>
        <v>36318</v>
      </c>
      <c r="BW6" s="65">
        <f t="shared" si="6"/>
        <v>37745</v>
      </c>
      <c r="BX6" s="65">
        <f t="shared" si="6"/>
        <v>35151</v>
      </c>
      <c r="BY6" s="65">
        <f t="shared" si="6"/>
        <v>21556</v>
      </c>
      <c r="BZ6" s="65">
        <f t="shared" si="6"/>
        <v>18053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300752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278.89999999999998</v>
      </c>
      <c r="DF6" s="64">
        <f t="shared" si="8"/>
        <v>205.5</v>
      </c>
      <c r="DG6" s="64">
        <f t="shared" si="8"/>
        <v>187.9</v>
      </c>
      <c r="DH6" s="64">
        <f t="shared" si="8"/>
        <v>143.19999999999999</v>
      </c>
      <c r="DI6" s="64">
        <f t="shared" si="8"/>
        <v>128.9</v>
      </c>
      <c r="DJ6" s="61" t="str">
        <f>IF(DJ8="-","",IF(DJ8="-","【-】","【"&amp;SUBSTITUTE(TEXT(DJ8,"#,##0.0"),"-","△")&amp;"】"))</f>
        <v>【425.4】</v>
      </c>
      <c r="DK6" s="64">
        <f>IF(DK8="-",NA(),DK8)</f>
        <v>142.6</v>
      </c>
      <c r="DL6" s="64">
        <f t="shared" ref="DL6:DT6" si="9">IF(DL8="-",NA(),DL8)</f>
        <v>141.4</v>
      </c>
      <c r="DM6" s="64">
        <f t="shared" si="9"/>
        <v>124.3</v>
      </c>
      <c r="DN6" s="64">
        <f t="shared" si="9"/>
        <v>118.3</v>
      </c>
      <c r="DO6" s="64">
        <f t="shared" si="9"/>
        <v>128.5</v>
      </c>
      <c r="DP6" s="64">
        <f t="shared" si="9"/>
        <v>185.2</v>
      </c>
      <c r="DQ6" s="64">
        <f t="shared" si="9"/>
        <v>184.1</v>
      </c>
      <c r="DR6" s="64">
        <f t="shared" si="9"/>
        <v>186.8</v>
      </c>
      <c r="DS6" s="64">
        <f t="shared" si="9"/>
        <v>184.2</v>
      </c>
      <c r="DT6" s="64">
        <f t="shared" si="9"/>
        <v>184.2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111</v>
      </c>
      <c r="B7" s="60">
        <f t="shared" ref="B7:X7" si="10">B8</f>
        <v>2019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10</v>
      </c>
      <c r="H7" s="60" t="str">
        <f t="shared" si="10"/>
        <v>兵庫県　神戸市</v>
      </c>
      <c r="I7" s="60" t="str">
        <f t="shared" si="10"/>
        <v>新長田駅前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23</v>
      </c>
      <c r="S7" s="62" t="str">
        <f t="shared" si="10"/>
        <v>駅</v>
      </c>
      <c r="T7" s="62" t="str">
        <f t="shared" si="10"/>
        <v>無</v>
      </c>
      <c r="U7" s="63">
        <f t="shared" si="10"/>
        <v>8450</v>
      </c>
      <c r="V7" s="63">
        <f t="shared" si="10"/>
        <v>151</v>
      </c>
      <c r="W7" s="63">
        <f t="shared" si="10"/>
        <v>300</v>
      </c>
      <c r="X7" s="62" t="str">
        <f t="shared" si="10"/>
        <v>代行制</v>
      </c>
      <c r="Y7" s="64">
        <f>Y8</f>
        <v>63.3</v>
      </c>
      <c r="Z7" s="64">
        <f t="shared" ref="Z7:AH7" si="11">Z8</f>
        <v>68.400000000000006</v>
      </c>
      <c r="AA7" s="64">
        <f t="shared" si="11"/>
        <v>97.2</v>
      </c>
      <c r="AB7" s="64">
        <f t="shared" si="11"/>
        <v>96.6</v>
      </c>
      <c r="AC7" s="64">
        <f t="shared" si="11"/>
        <v>97.1</v>
      </c>
      <c r="AD7" s="64">
        <f t="shared" si="11"/>
        <v>113.4</v>
      </c>
      <c r="AE7" s="64">
        <f t="shared" si="11"/>
        <v>191.4</v>
      </c>
      <c r="AF7" s="64">
        <f t="shared" si="11"/>
        <v>141.30000000000001</v>
      </c>
      <c r="AG7" s="64">
        <f t="shared" si="11"/>
        <v>123.9</v>
      </c>
      <c r="AH7" s="64">
        <f t="shared" si="11"/>
        <v>120.1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9.5</v>
      </c>
      <c r="AP7" s="64">
        <f t="shared" si="12"/>
        <v>15.1</v>
      </c>
      <c r="AQ7" s="64">
        <f t="shared" si="12"/>
        <v>15</v>
      </c>
      <c r="AR7" s="64">
        <f t="shared" si="12"/>
        <v>10.4</v>
      </c>
      <c r="AS7" s="64">
        <f t="shared" si="12"/>
        <v>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177</v>
      </c>
      <c r="BA7" s="65">
        <f t="shared" si="13"/>
        <v>145</v>
      </c>
      <c r="BB7" s="65">
        <f t="shared" si="13"/>
        <v>108</v>
      </c>
      <c r="BC7" s="65">
        <f t="shared" si="13"/>
        <v>89</v>
      </c>
      <c r="BD7" s="65">
        <f t="shared" si="13"/>
        <v>37</v>
      </c>
      <c r="BE7" s="63"/>
      <c r="BF7" s="64">
        <f>BF8</f>
        <v>-7.1</v>
      </c>
      <c r="BG7" s="64">
        <f t="shared" ref="BG7:BO7" si="14">BG8</f>
        <v>-88.9</v>
      </c>
      <c r="BH7" s="64">
        <f t="shared" si="14"/>
        <v>-41.8</v>
      </c>
      <c r="BI7" s="64">
        <f t="shared" si="14"/>
        <v>-40.799999999999997</v>
      </c>
      <c r="BJ7" s="64">
        <f t="shared" si="14"/>
        <v>-41.4</v>
      </c>
      <c r="BK7" s="64">
        <f t="shared" si="14"/>
        <v>17.5</v>
      </c>
      <c r="BL7" s="64">
        <f t="shared" si="14"/>
        <v>14.3</v>
      </c>
      <c r="BM7" s="64">
        <f t="shared" si="14"/>
        <v>11.8</v>
      </c>
      <c r="BN7" s="64">
        <f t="shared" si="14"/>
        <v>9.1</v>
      </c>
      <c r="BO7" s="64">
        <f t="shared" si="14"/>
        <v>1.4</v>
      </c>
      <c r="BP7" s="61"/>
      <c r="BQ7" s="65">
        <f>BQ8</f>
        <v>8005</v>
      </c>
      <c r="BR7" s="65">
        <f t="shared" ref="BR7:BZ7" si="15">BR8</f>
        <v>-21845</v>
      </c>
      <c r="BS7" s="65">
        <f t="shared" si="15"/>
        <v>-1296</v>
      </c>
      <c r="BT7" s="65">
        <f t="shared" si="15"/>
        <v>-1499</v>
      </c>
      <c r="BU7" s="65">
        <f t="shared" si="15"/>
        <v>-1287</v>
      </c>
      <c r="BV7" s="65">
        <f t="shared" si="15"/>
        <v>36318</v>
      </c>
      <c r="BW7" s="65">
        <f t="shared" si="15"/>
        <v>37745</v>
      </c>
      <c r="BX7" s="65">
        <f t="shared" si="15"/>
        <v>35151</v>
      </c>
      <c r="BY7" s="65">
        <f t="shared" si="15"/>
        <v>21556</v>
      </c>
      <c r="BZ7" s="65">
        <f t="shared" si="15"/>
        <v>18053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109</v>
      </c>
      <c r="CL7" s="61"/>
      <c r="CM7" s="63">
        <f>CM8</f>
        <v>0</v>
      </c>
      <c r="CN7" s="63">
        <f>CN8</f>
        <v>300752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278.89999999999998</v>
      </c>
      <c r="DF7" s="64">
        <f t="shared" si="16"/>
        <v>205.5</v>
      </c>
      <c r="DG7" s="64">
        <f t="shared" si="16"/>
        <v>187.9</v>
      </c>
      <c r="DH7" s="64">
        <f t="shared" si="16"/>
        <v>143.19999999999999</v>
      </c>
      <c r="DI7" s="64">
        <f t="shared" si="16"/>
        <v>128.9</v>
      </c>
      <c r="DJ7" s="61"/>
      <c r="DK7" s="64">
        <f>DK8</f>
        <v>142.6</v>
      </c>
      <c r="DL7" s="64">
        <f t="shared" ref="DL7:DT7" si="17">DL8</f>
        <v>141.4</v>
      </c>
      <c r="DM7" s="64">
        <f t="shared" si="17"/>
        <v>124.3</v>
      </c>
      <c r="DN7" s="64">
        <f t="shared" si="17"/>
        <v>118.3</v>
      </c>
      <c r="DO7" s="64">
        <f t="shared" si="17"/>
        <v>128.5</v>
      </c>
      <c r="DP7" s="64">
        <f t="shared" si="17"/>
        <v>185.2</v>
      </c>
      <c r="DQ7" s="64">
        <f t="shared" si="17"/>
        <v>184.1</v>
      </c>
      <c r="DR7" s="64">
        <f t="shared" si="17"/>
        <v>186.8</v>
      </c>
      <c r="DS7" s="64">
        <f t="shared" si="17"/>
        <v>184.2</v>
      </c>
      <c r="DT7" s="64">
        <f t="shared" si="17"/>
        <v>184.2</v>
      </c>
      <c r="DU7" s="61"/>
    </row>
    <row r="8" spans="1:125" s="66" customFormat="1" x14ac:dyDescent="0.15">
      <c r="A8" s="49"/>
      <c r="B8" s="67">
        <v>2019</v>
      </c>
      <c r="C8" s="67">
        <v>281000</v>
      </c>
      <c r="D8" s="67">
        <v>47</v>
      </c>
      <c r="E8" s="67">
        <v>14</v>
      </c>
      <c r="F8" s="67">
        <v>0</v>
      </c>
      <c r="G8" s="67">
        <v>10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23</v>
      </c>
      <c r="S8" s="69" t="s">
        <v>123</v>
      </c>
      <c r="T8" s="69" t="s">
        <v>124</v>
      </c>
      <c r="U8" s="70">
        <v>8450</v>
      </c>
      <c r="V8" s="70">
        <v>151</v>
      </c>
      <c r="W8" s="70">
        <v>300</v>
      </c>
      <c r="X8" s="69" t="s">
        <v>125</v>
      </c>
      <c r="Y8" s="71">
        <v>63.3</v>
      </c>
      <c r="Z8" s="71">
        <v>68.400000000000006</v>
      </c>
      <c r="AA8" s="71">
        <v>97.2</v>
      </c>
      <c r="AB8" s="71">
        <v>96.6</v>
      </c>
      <c r="AC8" s="71">
        <v>97.1</v>
      </c>
      <c r="AD8" s="71">
        <v>113.4</v>
      </c>
      <c r="AE8" s="71">
        <v>191.4</v>
      </c>
      <c r="AF8" s="71">
        <v>141.30000000000001</v>
      </c>
      <c r="AG8" s="71">
        <v>123.9</v>
      </c>
      <c r="AH8" s="71">
        <v>120.1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9.5</v>
      </c>
      <c r="AP8" s="71">
        <v>15.1</v>
      </c>
      <c r="AQ8" s="71">
        <v>15</v>
      </c>
      <c r="AR8" s="71">
        <v>10.4</v>
      </c>
      <c r="AS8" s="71">
        <v>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177</v>
      </c>
      <c r="BA8" s="72">
        <v>145</v>
      </c>
      <c r="BB8" s="72">
        <v>108</v>
      </c>
      <c r="BC8" s="72">
        <v>89</v>
      </c>
      <c r="BD8" s="72">
        <v>37</v>
      </c>
      <c r="BE8" s="72">
        <v>17</v>
      </c>
      <c r="BF8" s="71">
        <v>-7.1</v>
      </c>
      <c r="BG8" s="71">
        <v>-88.9</v>
      </c>
      <c r="BH8" s="71">
        <v>-41.8</v>
      </c>
      <c r="BI8" s="71">
        <v>-40.799999999999997</v>
      </c>
      <c r="BJ8" s="71">
        <v>-41.4</v>
      </c>
      <c r="BK8" s="71">
        <v>17.5</v>
      </c>
      <c r="BL8" s="71">
        <v>14.3</v>
      </c>
      <c r="BM8" s="71">
        <v>11.8</v>
      </c>
      <c r="BN8" s="71">
        <v>9.1</v>
      </c>
      <c r="BO8" s="71">
        <v>1.4</v>
      </c>
      <c r="BP8" s="68">
        <v>20.8</v>
      </c>
      <c r="BQ8" s="72">
        <v>8005</v>
      </c>
      <c r="BR8" s="72">
        <v>-21845</v>
      </c>
      <c r="BS8" s="72">
        <v>-1296</v>
      </c>
      <c r="BT8" s="73">
        <v>-1499</v>
      </c>
      <c r="BU8" s="73">
        <v>-1287</v>
      </c>
      <c r="BV8" s="72">
        <v>36318</v>
      </c>
      <c r="BW8" s="72">
        <v>37745</v>
      </c>
      <c r="BX8" s="72">
        <v>35151</v>
      </c>
      <c r="BY8" s="72">
        <v>21556</v>
      </c>
      <c r="BZ8" s="72">
        <v>18053</v>
      </c>
      <c r="CA8" s="70">
        <v>14290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>
        <v>300752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278.89999999999998</v>
      </c>
      <c r="DF8" s="71">
        <v>205.5</v>
      </c>
      <c r="DG8" s="71">
        <v>187.9</v>
      </c>
      <c r="DH8" s="71">
        <v>143.19999999999999</v>
      </c>
      <c r="DI8" s="71">
        <v>128.9</v>
      </c>
      <c r="DJ8" s="68">
        <v>425.4</v>
      </c>
      <c r="DK8" s="71">
        <v>142.6</v>
      </c>
      <c r="DL8" s="71">
        <v>141.4</v>
      </c>
      <c r="DM8" s="71">
        <v>124.3</v>
      </c>
      <c r="DN8" s="71">
        <v>118.3</v>
      </c>
      <c r="DO8" s="71">
        <v>128.5</v>
      </c>
      <c r="DP8" s="71">
        <v>185.2</v>
      </c>
      <c r="DQ8" s="71">
        <v>184.1</v>
      </c>
      <c r="DR8" s="71">
        <v>186.8</v>
      </c>
      <c r="DS8" s="71">
        <v>184.2</v>
      </c>
      <c r="DT8" s="71">
        <v>184.2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2021-01-25T06:25:10Z</cp:lastPrinted>
  <dcterms:created xsi:type="dcterms:W3CDTF">2020-12-04T03:35:17Z</dcterms:created>
  <dcterms:modified xsi:type="dcterms:W3CDTF">2021-01-25T06:25:17Z</dcterms:modified>
  <cp:category/>
</cp:coreProperties>
</file>