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.kobe.local\top\02_作業文書\01_局室区\12_建設局\07_道路計画課\02_計画係（自転車）\01_駐車場\01_令和２年度\02_照会回答・要望・依頼\【経営比較分析表】2019_281000_47_140\"/>
    </mc:Choice>
  </mc:AlternateContent>
  <workbookProtection workbookAlgorithmName="SHA-512" workbookHashValue="DIecDKDYYjZGL942fVArh5Vl2C0Pog2pC1+xNv2S0AQL4LvJT3Ro4MVaXdc3BSwmiSljbWiNdWfFMC8+/vFOHw==" workbookSaltValue="CI8CxLyR4Ip4ypS+VNkT5w==" workbookSpinCount="100000" lockStructure="1"/>
  <bookViews>
    <workbookView xWindow="0" yWindow="0" windowWidth="20490" windowHeight="753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BZ30" i="4"/>
  <c r="LT76" i="4"/>
  <c r="GQ51" i="4"/>
  <c r="LH30" i="4"/>
  <c r="IE76" i="4"/>
  <c r="BZ51" i="4"/>
  <c r="GQ30" i="4"/>
  <c r="HP76" i="4"/>
  <c r="BG51" i="4"/>
  <c r="FX30" i="4"/>
  <c r="BG30" i="4"/>
  <c r="AV76" i="4"/>
  <c r="KO51" i="4"/>
  <c r="LE76" i="4"/>
  <c r="FX51" i="4"/>
  <c r="KO30" i="4"/>
  <c r="KP76" i="4"/>
  <c r="HA76" i="4"/>
  <c r="AN51" i="4"/>
  <c r="FE30" i="4"/>
  <c r="FE51" i="4"/>
  <c r="AN30" i="4"/>
  <c r="AG76" i="4"/>
  <c r="JV51" i="4"/>
  <c r="JV30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<sst xmlns="http://schemas.openxmlformats.org/spreadsheetml/2006/main" count="278" uniqueCount="138">
  <si>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</si>
  <si>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</si>
  <si>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</si>
  <si>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</si>
  <si>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</si>
  <si>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</si>
  <si>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</si>
  <si>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</si>
  <si>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</si>
  <si>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</si>
  <si>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</si>
  <si>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</si>
  <si>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</si>
  <si>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</si>
  <si>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</si>
  <si>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</si>
  <si>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</si>
  <si>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</si>
  <si>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</si>
  <si>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</si>
  <si>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</si>
  <si>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</si>
  <si>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</si>
  <si>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</si>
  <si>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</si>
  <si>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</si>
  <si>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</si>
  <si>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</si>
  <si>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</si>
  <si>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</si>
  <si>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</si>
  <si>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</si>
  <si>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</si>
  <si>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</si>
  <si>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</si>
  <si>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</si>
  <si>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</si>
  <si>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</si>
  <si>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</si>
  <si>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</si>
  <si>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</si>
  <si>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</si>
  <si>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</si>
  <si>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</si>
  <si>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</si>
  <si>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</si>
  <si>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</si>
  <si>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</si>
  <si>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</si>
  <si>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</si>
  <si>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</si>
  <si>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</si>
  <si>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</si>
  <si>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</si>
  <si>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</si>
  <si>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</si>
  <si>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</si>
  <si>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</si>
  <si>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</si>
  <si>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</si>
  <si>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</si>
  <si>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</si>
  <si>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</si>
  <si>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</si>
  <si>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</si>
  <si>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</si>
  <si>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</si>
  <si>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</si>
  <si>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</si>
  <si>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</si>
  <si>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</si>
  <si>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</si>
  <si>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</si>
  <si>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</si>
  <si>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</si>
  <si>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</si>
  <si>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</si>
  <si>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</si>
  <si>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</si>
  <si>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</si>
  <si>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</si>
  <si>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</si>
  <si>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</si>
  <si>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</si>
  <si>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</si>
  <si>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</si>
  <si>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</si>
  <si>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</si>
  <si>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</si>
  <si>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</si>
  <si>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</si>
  <si>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</si>
  <si>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</si>
  <si>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</si>
  <si>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</si>
  <si>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</si>
  <si>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</si>
  <si>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</si>
  <si>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</si>
  <si>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</si>
  <si>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</si>
  <si>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</si>
  <si>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</si>
  <si>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</si>
  <si>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</si>
  <si>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</si>
  <si>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</si>
  <si>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</si>
  <si>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</si>
  <si>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</si>
  <si>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</si>
  <si>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</si>
  <si>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</si>
  <si>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</si>
  <si>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</si>
  <si>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</si>
  <si>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兵庫県　神戸市</t>
  </si>
  <si>
    <t>和田岬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</si>
  <si>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</si>
  <si>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</si>
  <si>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</si>
  <si>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</si>
  <si>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</si>
  <si>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</si>
  <si>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</si>
  <si>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</si>
  <si>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</si>
  <si>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</si>
  <si>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</si>
  <si>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</si>
  <si>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</si>
  <si>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</si>
  <si>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</si>
  <si>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</si>
  <si>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⑧設備投資見込額について、供用開始が平成13年と新しく、建設費（約33億円）と比べると少ない。今後、必要な設備更新に対する投資を計画的に実施していく。
⑩企業債残高対料金収入比率は、平成30年度より0となっている。</t>
    <rPh sb="47" eb="49">
      <t>コンゴ</t>
    </rPh>
    <rPh sb="50" eb="52">
      <t>ヒツヨウ</t>
    </rPh>
    <rPh sb="53" eb="55">
      <t>セツビ</t>
    </rPh>
    <rPh sb="55" eb="57">
      <t>コウシン</t>
    </rPh>
    <rPh sb="58" eb="59">
      <t>タイ</t>
    </rPh>
    <rPh sb="61" eb="63">
      <t>トウシ</t>
    </rPh>
    <rPh sb="64" eb="67">
      <t>ケイカクテキ</t>
    </rPh>
    <rPh sb="68" eb="70">
      <t>ジッシ</t>
    </rPh>
    <phoneticPr fontId="5"/>
  </si>
  <si>
    <t>⑪稼働率について、直近3年間はほぼ横ばいであり、類似施設の平均値を下回っている。
通勤目的の長時間利用車両が多いためと考えられる。</t>
    <rPh sb="0" eb="4">
      <t>１１カドウリツ</t>
    </rPh>
    <rPh sb="9" eb="11">
      <t>チョッキン</t>
    </rPh>
    <rPh sb="12" eb="13">
      <t>ネン</t>
    </rPh>
    <rPh sb="13" eb="14">
      <t>カン</t>
    </rPh>
    <rPh sb="17" eb="18">
      <t>ヨコ</t>
    </rPh>
    <rPh sb="24" eb="28">
      <t>ルイジシセツ</t>
    </rPh>
    <rPh sb="29" eb="32">
      <t>ヘイキンチ</t>
    </rPh>
    <rPh sb="33" eb="35">
      <t>シタマワ</t>
    </rPh>
    <rPh sb="41" eb="43">
      <t>ツウキン</t>
    </rPh>
    <rPh sb="43" eb="45">
      <t>モクテキ</t>
    </rPh>
    <rPh sb="46" eb="49">
      <t>チョウジカン</t>
    </rPh>
    <rPh sb="49" eb="51">
      <t>リヨウ</t>
    </rPh>
    <rPh sb="51" eb="53">
      <t>シャリョウ</t>
    </rPh>
    <rPh sb="54" eb="55">
      <t>オオ</t>
    </rPh>
    <rPh sb="59" eb="60">
      <t>カンガ</t>
    </rPh>
    <phoneticPr fontId="5"/>
  </si>
  <si>
    <t>近隣の企業への通勤・訪問者の利用が多い。今年度の収益的収支比率は黒字であったが、引き続き指定管理者と連携しながら、収益の増加及び安定化を目指していく。</t>
    <rPh sb="0" eb="2">
      <t>キンリン</t>
    </rPh>
    <rPh sb="3" eb="5">
      <t>キギョウ</t>
    </rPh>
    <rPh sb="7" eb="9">
      <t>ツウキン</t>
    </rPh>
    <rPh sb="10" eb="12">
      <t>ホウモン</t>
    </rPh>
    <rPh sb="12" eb="13">
      <t>シャ</t>
    </rPh>
    <rPh sb="14" eb="16">
      <t>リヨウ</t>
    </rPh>
    <rPh sb="17" eb="18">
      <t>オオ</t>
    </rPh>
    <rPh sb="20" eb="23">
      <t>コンネンド</t>
    </rPh>
    <rPh sb="32" eb="34">
      <t>クロジ</t>
    </rPh>
    <phoneticPr fontId="5"/>
  </si>
  <si>
    <t>①収益的収支比率について、昨年度から大幅に増加しており、類似施設の平均値を大きく上回っている。
④売上高GOP比率については、昨年度から大幅に増加している。
⑤EBITDAについては、昨年度から大幅に増加しているが、類似施設の平均値を下回っている。</t>
    <rPh sb="1" eb="8">
      <t>シュウエキテキシュウシヒリツ</t>
    </rPh>
    <rPh sb="13" eb="16">
      <t>サクネンド</t>
    </rPh>
    <rPh sb="18" eb="20">
      <t>オオハバ</t>
    </rPh>
    <rPh sb="21" eb="23">
      <t>ゾウカ</t>
    </rPh>
    <rPh sb="28" eb="32">
      <t>ルイジシセツ</t>
    </rPh>
    <rPh sb="33" eb="36">
      <t>ヘイキンチ</t>
    </rPh>
    <rPh sb="37" eb="38">
      <t>オオ</t>
    </rPh>
    <rPh sb="40" eb="42">
      <t>ウワマワ</t>
    </rPh>
    <rPh sb="63" eb="66">
      <t>サクネンド</t>
    </rPh>
    <rPh sb="68" eb="70">
      <t>オオハバ</t>
    </rPh>
    <rPh sb="71" eb="73">
      <t>ゾウカ</t>
    </rPh>
    <rPh sb="92" eb="95">
      <t>サクネンド</t>
    </rPh>
    <rPh sb="97" eb="99">
      <t>オオハバ</t>
    </rPh>
    <rPh sb="100" eb="102">
      <t>ゾウカ</t>
    </rPh>
    <rPh sb="108" eb="112">
      <t>ルイジシセツ</t>
    </rPh>
    <rPh sb="113" eb="116">
      <t>ヘイキンチ</t>
    </rPh>
    <rPh sb="117" eb="119">
      <t>シタマワ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</si>
</sst>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43.7</c:v>
                </c:pt>
                <c:pt idx="1">
                  <c:v>45.7</c:v>
                </c:pt>
                <c:pt idx="2">
                  <c:v>29.6</c:v>
                </c:pt>
                <c:pt idx="3">
                  <c:v>40.700000000000003</c:v>
                </c:pt>
                <c:pt idx="4">
                  <c:v>158.1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D-4822-BD05-C055448B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113.4</c:v>
                </c:pt>
                <c:pt idx="1">
                  <c:v>191.4</c:v>
                </c:pt>
                <c:pt idx="2">
                  <c:v>141.30000000000001</c:v>
                </c:pt>
                <c:pt idx="3">
                  <c:v>123.9</c:v>
                </c:pt>
                <c:pt idx="4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D-4822-BD05-C055448B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563.20000000000005</c:v>
                </c:pt>
                <c:pt idx="1">
                  <c:v>410.1</c:v>
                </c:pt>
                <c:pt idx="2">
                  <c:v>143.80000000000001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38-4B22-A0A4-ABA67A88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278.89999999999998</c:v>
                </c:pt>
                <c:pt idx="1">
                  <c:v>205.5</c:v>
                </c:pt>
                <c:pt idx="2">
                  <c:v>187.9</c:v>
                </c:pt>
                <c:pt idx="3">
                  <c:v>143.19999999999999</c:v>
                </c:pt>
                <c:pt idx="4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8-4B22-A0A4-ABA67A885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98C-4624-AA26-915E4D22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C-4624-AA26-915E4D225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7E7-4459-BB9A-F99872314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7-4459-BB9A-F99872314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5-40EE-857D-5322211E5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9.5</c:v>
                </c:pt>
                <c:pt idx="1">
                  <c:v>15.1</c:v>
                </c:pt>
                <c:pt idx="2">
                  <c:v>15</c:v>
                </c:pt>
                <c:pt idx="3">
                  <c:v>10.4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5-40EE-857D-5322211E5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8-4EC5-8126-E88BA7C0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177</c:v>
                </c:pt>
                <c:pt idx="1">
                  <c:v>145</c:v>
                </c:pt>
                <c:pt idx="2">
                  <c:v>108</c:v>
                </c:pt>
                <c:pt idx="3">
                  <c:v>89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8-4EC5-8126-E88BA7C01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126.4</c:v>
                </c:pt>
                <c:pt idx="1">
                  <c:v>127.9</c:v>
                </c:pt>
                <c:pt idx="2">
                  <c:v>77.099999999999994</c:v>
                </c:pt>
                <c:pt idx="3">
                  <c:v>72.099999999999994</c:v>
                </c:pt>
                <c:pt idx="4">
                  <c:v>68.099999999999994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D-4EE8-99F9-72DA26AD8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185.2</c:v>
                </c:pt>
                <c:pt idx="1">
                  <c:v>184.1</c:v>
                </c:pt>
                <c:pt idx="2">
                  <c:v>186.8</c:v>
                </c:pt>
                <c:pt idx="3">
                  <c:v>184.2</c:v>
                </c:pt>
                <c:pt idx="4">
                  <c:v>184.2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D-4EE8-99F9-72DA26AD8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36.799999999999997</c:v>
                </c:pt>
                <c:pt idx="1">
                  <c:v>37</c:v>
                </c:pt>
                <c:pt idx="2">
                  <c:v>40.700000000000003</c:v>
                </c:pt>
                <c:pt idx="3">
                  <c:v>-2.2999999999999998</c:v>
                </c:pt>
                <c:pt idx="4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1-4BE4-8F27-987B3B9B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14.3</c:v>
                </c:pt>
                <c:pt idx="2">
                  <c:v>11.8</c:v>
                </c:pt>
                <c:pt idx="3">
                  <c:v>9.1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1-4BE4-8F27-987B3B9B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16732</c:v>
                </c:pt>
                <c:pt idx="1">
                  <c:v>16819</c:v>
                </c:pt>
                <c:pt idx="2">
                  <c:v>16059</c:v>
                </c:pt>
                <c:pt idx="3">
                  <c:v>158</c:v>
                </c:pt>
                <c:pt idx="4">
                  <c:v>14247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D-4B91-A95A-DE4A6944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36318</c:v>
                </c:pt>
                <c:pt idx="1">
                  <c:v>37745</c:v>
                </c:pt>
                <c:pt idx="2">
                  <c:v>35151</c:v>
                </c:pt>
                <c:pt idx="3">
                  <c:v>21556</c:v>
                </c:pt>
                <c:pt idx="4">
                  <c:v>18053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D-4B91-A95A-DE4A6944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9" zoomScaleNormal="100" zoomScaleSheetLayoutView="70" workbookViewId="0">
      <selection activeCell="MZ23" sqref="MZ2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兵庫県神戸市　和田岬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7222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124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18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141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300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43.7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45.7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29.6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40.700000000000003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158.1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126.4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127.9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77.099999999999994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72.099999999999994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68.099999999999994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113.4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191.4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141.30000000000001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123.9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120.1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9.5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15.1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15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10.4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185.2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184.1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186.8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184.2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184.2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36.799999999999997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37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40.700000000000003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-2.2999999999999998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33.1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16732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16819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16059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158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14247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177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108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89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37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17.5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14.3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11.8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9.1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1.4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36318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37745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35151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21556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18053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136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330302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563.20000000000005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410.1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143.80000000000001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278.89999999999998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205.5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187.9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143.19999999999999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128.9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Kq7WV3ne/qIhBX48Gn47pNf4UulvIvRtdvn00CdSI0RpPATnx/Vu5wB1me+pRf/92dPqfRx4hAWvT8Kprq00yA==" saltValue="HNUTVnzwZFA0g4dBqnceS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101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103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103</v>
      </c>
      <c r="BG5" s="59" t="s">
        <v>104</v>
      </c>
      <c r="BH5" s="59" t="s">
        <v>105</v>
      </c>
      <c r="BI5" s="59" t="s">
        <v>101</v>
      </c>
      <c r="BJ5" s="59" t="s">
        <v>102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106</v>
      </c>
      <c r="BS5" s="59" t="s">
        <v>91</v>
      </c>
      <c r="BT5" s="59" t="s">
        <v>107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103</v>
      </c>
      <c r="CC5" s="59" t="s">
        <v>90</v>
      </c>
      <c r="CD5" s="59" t="s">
        <v>108</v>
      </c>
      <c r="CE5" s="59" t="s">
        <v>92</v>
      </c>
      <c r="CF5" s="59" t="s">
        <v>102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100</v>
      </c>
      <c r="CP5" s="59" t="s">
        <v>104</v>
      </c>
      <c r="CQ5" s="59" t="s">
        <v>108</v>
      </c>
      <c r="CR5" s="59" t="s">
        <v>101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104</v>
      </c>
      <c r="DB5" s="59" t="s">
        <v>91</v>
      </c>
      <c r="DC5" s="59" t="s">
        <v>107</v>
      </c>
      <c r="DD5" s="59" t="s">
        <v>109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110</v>
      </c>
      <c r="DL5" s="59" t="s">
        <v>111</v>
      </c>
      <c r="DM5" s="59" t="s">
        <v>108</v>
      </c>
      <c r="DN5" s="59" t="s">
        <v>107</v>
      </c>
      <c r="DO5" s="59" t="s">
        <v>109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112</v>
      </c>
      <c r="B6" s="60">
        <f>B8</f>
        <v>2019</v>
      </c>
      <c r="C6" s="60">
        <f t="shared" ref="C6:X6" si="1">C8</f>
        <v>281000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11</v>
      </c>
      <c r="H6" s="60" t="str">
        <f>SUBSTITUTE(H8,"　","")</f>
        <v>兵庫県神戸市</v>
      </c>
      <c r="I6" s="60" t="str">
        <f t="shared" si="1"/>
        <v>和田岬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18</v>
      </c>
      <c r="S6" s="62" t="str">
        <f t="shared" si="1"/>
        <v>駅</v>
      </c>
      <c r="T6" s="62" t="str">
        <f t="shared" si="1"/>
        <v>無</v>
      </c>
      <c r="U6" s="63">
        <f t="shared" si="1"/>
        <v>7222</v>
      </c>
      <c r="V6" s="63">
        <f t="shared" si="1"/>
        <v>141</v>
      </c>
      <c r="W6" s="63">
        <f t="shared" si="1"/>
        <v>300</v>
      </c>
      <c r="X6" s="62" t="str">
        <f t="shared" si="1"/>
        <v>代行制</v>
      </c>
      <c r="Y6" s="64">
        <f>IF(Y8="-",NA(),Y8)</f>
        <v>43.7</v>
      </c>
      <c r="Z6" s="64">
        <f t="shared" ref="Z6:AH6" si="2">IF(Z8="-",NA(),Z8)</f>
        <v>45.7</v>
      </c>
      <c r="AA6" s="64">
        <f t="shared" si="2"/>
        <v>29.6</v>
      </c>
      <c r="AB6" s="64">
        <f t="shared" si="2"/>
        <v>40.700000000000003</v>
      </c>
      <c r="AC6" s="64">
        <f t="shared" si="2"/>
        <v>158.1</v>
      </c>
      <c r="AD6" s="64">
        <f t="shared" si="2"/>
        <v>113.4</v>
      </c>
      <c r="AE6" s="64">
        <f t="shared" si="2"/>
        <v>191.4</v>
      </c>
      <c r="AF6" s="64">
        <f t="shared" si="2"/>
        <v>141.30000000000001</v>
      </c>
      <c r="AG6" s="64">
        <f t="shared" si="2"/>
        <v>123.9</v>
      </c>
      <c r="AH6" s="64">
        <f t="shared" si="2"/>
        <v>120.1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9.5</v>
      </c>
      <c r="AP6" s="64">
        <f t="shared" si="3"/>
        <v>15.1</v>
      </c>
      <c r="AQ6" s="64">
        <f t="shared" si="3"/>
        <v>15</v>
      </c>
      <c r="AR6" s="64">
        <f t="shared" si="3"/>
        <v>10.4</v>
      </c>
      <c r="AS6" s="64">
        <f t="shared" si="3"/>
        <v>5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177</v>
      </c>
      <c r="BA6" s="65">
        <f t="shared" si="4"/>
        <v>145</v>
      </c>
      <c r="BB6" s="65">
        <f t="shared" si="4"/>
        <v>108</v>
      </c>
      <c r="BC6" s="65">
        <f t="shared" si="4"/>
        <v>89</v>
      </c>
      <c r="BD6" s="65">
        <f t="shared" si="4"/>
        <v>37</v>
      </c>
      <c r="BE6" s="63" t="str">
        <f>IF(BE8="-","",IF(BE8="-","【-】","【"&amp;SUBSTITUTE(TEXT(BE8,"#,##0"),"-","△")&amp;"】"))</f>
        <v>【17】</v>
      </c>
      <c r="BF6" s="64">
        <f>IF(BF8="-",NA(),BF8)</f>
        <v>36.799999999999997</v>
      </c>
      <c r="BG6" s="64">
        <f t="shared" ref="BG6:BO6" si="5">IF(BG8="-",NA(),BG8)</f>
        <v>37</v>
      </c>
      <c r="BH6" s="64">
        <f t="shared" si="5"/>
        <v>40.700000000000003</v>
      </c>
      <c r="BI6" s="64">
        <f t="shared" si="5"/>
        <v>-2.2999999999999998</v>
      </c>
      <c r="BJ6" s="64">
        <f t="shared" si="5"/>
        <v>33.1</v>
      </c>
      <c r="BK6" s="64">
        <f t="shared" si="5"/>
        <v>17.5</v>
      </c>
      <c r="BL6" s="64">
        <f t="shared" si="5"/>
        <v>14.3</v>
      </c>
      <c r="BM6" s="64">
        <f t="shared" si="5"/>
        <v>11.8</v>
      </c>
      <c r="BN6" s="64">
        <f t="shared" si="5"/>
        <v>9.1</v>
      </c>
      <c r="BO6" s="64">
        <f t="shared" si="5"/>
        <v>1.4</v>
      </c>
      <c r="BP6" s="61" t="str">
        <f>IF(BP8="-","",IF(BP8="-","【-】","【"&amp;SUBSTITUTE(TEXT(BP8,"#,##0.0"),"-","△")&amp;"】"))</f>
        <v>【20.8】</v>
      </c>
      <c r="BQ6" s="65">
        <f>IF(BQ8="-",NA(),BQ8)</f>
        <v>16732</v>
      </c>
      <c r="BR6" s="65">
        <f t="shared" ref="BR6:BZ6" si="6">IF(BR8="-",NA(),BR8)</f>
        <v>16819</v>
      </c>
      <c r="BS6" s="65">
        <f t="shared" si="6"/>
        <v>16059</v>
      </c>
      <c r="BT6" s="65">
        <f t="shared" si="6"/>
        <v>158</v>
      </c>
      <c r="BU6" s="65">
        <f t="shared" si="6"/>
        <v>14247</v>
      </c>
      <c r="BV6" s="65">
        <f t="shared" si="6"/>
        <v>36318</v>
      </c>
      <c r="BW6" s="65">
        <f t="shared" si="6"/>
        <v>37745</v>
      </c>
      <c r="BX6" s="65">
        <f t="shared" si="6"/>
        <v>35151</v>
      </c>
      <c r="BY6" s="65">
        <f t="shared" si="6"/>
        <v>21556</v>
      </c>
      <c r="BZ6" s="65">
        <f t="shared" si="6"/>
        <v>18053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113</v>
      </c>
      <c r="CM6" s="63">
        <f t="shared" ref="CM6:CN6" si="7">CM8</f>
        <v>0</v>
      </c>
      <c r="CN6" s="63">
        <f t="shared" si="7"/>
        <v>330302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563.20000000000005</v>
      </c>
      <c r="DA6" s="64">
        <f t="shared" ref="DA6:DI6" si="8">IF(DA8="-",NA(),DA8)</f>
        <v>410.1</v>
      </c>
      <c r="DB6" s="64">
        <f t="shared" si="8"/>
        <v>143.80000000000001</v>
      </c>
      <c r="DC6" s="64">
        <f t="shared" si="8"/>
        <v>0</v>
      </c>
      <c r="DD6" s="64">
        <f t="shared" si="8"/>
        <v>0</v>
      </c>
      <c r="DE6" s="64">
        <f t="shared" si="8"/>
        <v>278.89999999999998</v>
      </c>
      <c r="DF6" s="64">
        <f t="shared" si="8"/>
        <v>205.5</v>
      </c>
      <c r="DG6" s="64">
        <f t="shared" si="8"/>
        <v>187.9</v>
      </c>
      <c r="DH6" s="64">
        <f t="shared" si="8"/>
        <v>143.19999999999999</v>
      </c>
      <c r="DI6" s="64">
        <f t="shared" si="8"/>
        <v>128.9</v>
      </c>
      <c r="DJ6" s="61" t="str">
        <f>IF(DJ8="-","",IF(DJ8="-","【-】","【"&amp;SUBSTITUTE(TEXT(DJ8,"#,##0.0"),"-","△")&amp;"】"))</f>
        <v>【425.4】</v>
      </c>
      <c r="DK6" s="64">
        <f>IF(DK8="-",NA(),DK8)</f>
        <v>126.4</v>
      </c>
      <c r="DL6" s="64">
        <f t="shared" ref="DL6:DT6" si="9">IF(DL8="-",NA(),DL8)</f>
        <v>127.9</v>
      </c>
      <c r="DM6" s="64">
        <f t="shared" si="9"/>
        <v>77.099999999999994</v>
      </c>
      <c r="DN6" s="64">
        <f t="shared" si="9"/>
        <v>72.099999999999994</v>
      </c>
      <c r="DO6" s="64">
        <f t="shared" si="9"/>
        <v>68.099999999999994</v>
      </c>
      <c r="DP6" s="64">
        <f t="shared" si="9"/>
        <v>185.2</v>
      </c>
      <c r="DQ6" s="64">
        <f t="shared" si="9"/>
        <v>184.1</v>
      </c>
      <c r="DR6" s="64">
        <f t="shared" si="9"/>
        <v>186.8</v>
      </c>
      <c r="DS6" s="64">
        <f t="shared" si="9"/>
        <v>184.2</v>
      </c>
      <c r="DT6" s="64">
        <f t="shared" si="9"/>
        <v>184.2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114</v>
      </c>
      <c r="B7" s="60">
        <f t="shared" ref="B7:X7" si="10">B8</f>
        <v>2019</v>
      </c>
      <c r="C7" s="60">
        <f t="shared" si="10"/>
        <v>281000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11</v>
      </c>
      <c r="H7" s="60" t="str">
        <f t="shared" si="10"/>
        <v>兵庫県　神戸市</v>
      </c>
      <c r="I7" s="60" t="str">
        <f t="shared" si="10"/>
        <v>和田岬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18</v>
      </c>
      <c r="S7" s="62" t="str">
        <f t="shared" si="10"/>
        <v>駅</v>
      </c>
      <c r="T7" s="62" t="str">
        <f t="shared" si="10"/>
        <v>無</v>
      </c>
      <c r="U7" s="63">
        <f t="shared" si="10"/>
        <v>7222</v>
      </c>
      <c r="V7" s="63">
        <f t="shared" si="10"/>
        <v>141</v>
      </c>
      <c r="W7" s="63">
        <f t="shared" si="10"/>
        <v>300</v>
      </c>
      <c r="X7" s="62" t="str">
        <f t="shared" si="10"/>
        <v>代行制</v>
      </c>
      <c r="Y7" s="64">
        <f>Y8</f>
        <v>43.7</v>
      </c>
      <c r="Z7" s="64">
        <f t="shared" ref="Z7:AH7" si="11">Z8</f>
        <v>45.7</v>
      </c>
      <c r="AA7" s="64">
        <f t="shared" si="11"/>
        <v>29.6</v>
      </c>
      <c r="AB7" s="64">
        <f t="shared" si="11"/>
        <v>40.700000000000003</v>
      </c>
      <c r="AC7" s="64">
        <f t="shared" si="11"/>
        <v>158.1</v>
      </c>
      <c r="AD7" s="64">
        <f t="shared" si="11"/>
        <v>113.4</v>
      </c>
      <c r="AE7" s="64">
        <f t="shared" si="11"/>
        <v>191.4</v>
      </c>
      <c r="AF7" s="64">
        <f t="shared" si="11"/>
        <v>141.30000000000001</v>
      </c>
      <c r="AG7" s="64">
        <f t="shared" si="11"/>
        <v>123.9</v>
      </c>
      <c r="AH7" s="64">
        <f t="shared" si="11"/>
        <v>120.1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9.5</v>
      </c>
      <c r="AP7" s="64">
        <f t="shared" si="12"/>
        <v>15.1</v>
      </c>
      <c r="AQ7" s="64">
        <f t="shared" si="12"/>
        <v>15</v>
      </c>
      <c r="AR7" s="64">
        <f t="shared" si="12"/>
        <v>10.4</v>
      </c>
      <c r="AS7" s="64">
        <f t="shared" si="12"/>
        <v>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177</v>
      </c>
      <c r="BA7" s="65">
        <f t="shared" si="13"/>
        <v>145</v>
      </c>
      <c r="BB7" s="65">
        <f t="shared" si="13"/>
        <v>108</v>
      </c>
      <c r="BC7" s="65">
        <f t="shared" si="13"/>
        <v>89</v>
      </c>
      <c r="BD7" s="65">
        <f t="shared" si="13"/>
        <v>37</v>
      </c>
      <c r="BE7" s="63"/>
      <c r="BF7" s="64">
        <f>BF8</f>
        <v>36.799999999999997</v>
      </c>
      <c r="BG7" s="64">
        <f t="shared" ref="BG7:BO7" si="14">BG8</f>
        <v>37</v>
      </c>
      <c r="BH7" s="64">
        <f t="shared" si="14"/>
        <v>40.700000000000003</v>
      </c>
      <c r="BI7" s="64">
        <f t="shared" si="14"/>
        <v>-2.2999999999999998</v>
      </c>
      <c r="BJ7" s="64">
        <f t="shared" si="14"/>
        <v>33.1</v>
      </c>
      <c r="BK7" s="64">
        <f t="shared" si="14"/>
        <v>17.5</v>
      </c>
      <c r="BL7" s="64">
        <f t="shared" si="14"/>
        <v>14.3</v>
      </c>
      <c r="BM7" s="64">
        <f t="shared" si="14"/>
        <v>11.8</v>
      </c>
      <c r="BN7" s="64">
        <f t="shared" si="14"/>
        <v>9.1</v>
      </c>
      <c r="BO7" s="64">
        <f t="shared" si="14"/>
        <v>1.4</v>
      </c>
      <c r="BP7" s="61"/>
      <c r="BQ7" s="65">
        <f>BQ8</f>
        <v>16732</v>
      </c>
      <c r="BR7" s="65">
        <f t="shared" ref="BR7:BZ7" si="15">BR8</f>
        <v>16819</v>
      </c>
      <c r="BS7" s="65">
        <f t="shared" si="15"/>
        <v>16059</v>
      </c>
      <c r="BT7" s="65">
        <f t="shared" si="15"/>
        <v>158</v>
      </c>
      <c r="BU7" s="65">
        <f t="shared" si="15"/>
        <v>14247</v>
      </c>
      <c r="BV7" s="65">
        <f t="shared" si="15"/>
        <v>36318</v>
      </c>
      <c r="BW7" s="65">
        <f t="shared" si="15"/>
        <v>37745</v>
      </c>
      <c r="BX7" s="65">
        <f t="shared" si="15"/>
        <v>35151</v>
      </c>
      <c r="BY7" s="65">
        <f t="shared" si="15"/>
        <v>21556</v>
      </c>
      <c r="BZ7" s="65">
        <f t="shared" si="15"/>
        <v>18053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113</v>
      </c>
      <c r="CL7" s="61"/>
      <c r="CM7" s="63">
        <f>CM8</f>
        <v>0</v>
      </c>
      <c r="CN7" s="63">
        <f>CN8</f>
        <v>330302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113</v>
      </c>
      <c r="CY7" s="61"/>
      <c r="CZ7" s="64">
        <f>CZ8</f>
        <v>563.20000000000005</v>
      </c>
      <c r="DA7" s="64">
        <f t="shared" ref="DA7:DI7" si="16">DA8</f>
        <v>410.1</v>
      </c>
      <c r="DB7" s="64">
        <f t="shared" si="16"/>
        <v>143.80000000000001</v>
      </c>
      <c r="DC7" s="64">
        <f t="shared" si="16"/>
        <v>0</v>
      </c>
      <c r="DD7" s="64">
        <f t="shared" si="16"/>
        <v>0</v>
      </c>
      <c r="DE7" s="64">
        <f t="shared" si="16"/>
        <v>278.89999999999998</v>
      </c>
      <c r="DF7" s="64">
        <f t="shared" si="16"/>
        <v>205.5</v>
      </c>
      <c r="DG7" s="64">
        <f t="shared" si="16"/>
        <v>187.9</v>
      </c>
      <c r="DH7" s="64">
        <f t="shared" si="16"/>
        <v>143.19999999999999</v>
      </c>
      <c r="DI7" s="64">
        <f t="shared" si="16"/>
        <v>128.9</v>
      </c>
      <c r="DJ7" s="61"/>
      <c r="DK7" s="64">
        <f>DK8</f>
        <v>126.4</v>
      </c>
      <c r="DL7" s="64">
        <f t="shared" ref="DL7:DT7" si="17">DL8</f>
        <v>127.9</v>
      </c>
      <c r="DM7" s="64">
        <f t="shared" si="17"/>
        <v>77.099999999999994</v>
      </c>
      <c r="DN7" s="64">
        <f t="shared" si="17"/>
        <v>72.099999999999994</v>
      </c>
      <c r="DO7" s="64">
        <f t="shared" si="17"/>
        <v>68.099999999999994</v>
      </c>
      <c r="DP7" s="64">
        <f t="shared" si="17"/>
        <v>185.2</v>
      </c>
      <c r="DQ7" s="64">
        <f t="shared" si="17"/>
        <v>184.1</v>
      </c>
      <c r="DR7" s="64">
        <f t="shared" si="17"/>
        <v>186.8</v>
      </c>
      <c r="DS7" s="64">
        <f t="shared" si="17"/>
        <v>184.2</v>
      </c>
      <c r="DT7" s="64">
        <f t="shared" si="17"/>
        <v>184.2</v>
      </c>
      <c r="DU7" s="61"/>
    </row>
    <row r="8" spans="1:125" s="66" customFormat="1" x14ac:dyDescent="0.15">
      <c r="A8" s="49"/>
      <c r="B8" s="67">
        <v>2019</v>
      </c>
      <c r="C8" s="67">
        <v>281000</v>
      </c>
      <c r="D8" s="67">
        <v>47</v>
      </c>
      <c r="E8" s="67">
        <v>14</v>
      </c>
      <c r="F8" s="67">
        <v>0</v>
      </c>
      <c r="G8" s="67">
        <v>11</v>
      </c>
      <c r="H8" s="67" t="s">
        <v>116</v>
      </c>
      <c r="I8" s="67" t="s">
        <v>117</v>
      </c>
      <c r="J8" s="67" t="s">
        <v>118</v>
      </c>
      <c r="K8" s="67" t="s">
        <v>119</v>
      </c>
      <c r="L8" s="67" t="s">
        <v>120</v>
      </c>
      <c r="M8" s="67" t="s">
        <v>121</v>
      </c>
      <c r="N8" s="67" t="s">
        <v>122</v>
      </c>
      <c r="O8" s="68" t="s">
        <v>123</v>
      </c>
      <c r="P8" s="69" t="s">
        <v>124</v>
      </c>
      <c r="Q8" s="69" t="s">
        <v>125</v>
      </c>
      <c r="R8" s="70">
        <v>18</v>
      </c>
      <c r="S8" s="69" t="s">
        <v>126</v>
      </c>
      <c r="T8" s="69" t="s">
        <v>127</v>
      </c>
      <c r="U8" s="70">
        <v>7222</v>
      </c>
      <c r="V8" s="70">
        <v>141</v>
      </c>
      <c r="W8" s="70">
        <v>300</v>
      </c>
      <c r="X8" s="69" t="s">
        <v>128</v>
      </c>
      <c r="Y8" s="71">
        <v>43.7</v>
      </c>
      <c r="Z8" s="71">
        <v>45.7</v>
      </c>
      <c r="AA8" s="71">
        <v>29.6</v>
      </c>
      <c r="AB8" s="71">
        <v>40.700000000000003</v>
      </c>
      <c r="AC8" s="71">
        <v>158.1</v>
      </c>
      <c r="AD8" s="71">
        <v>113.4</v>
      </c>
      <c r="AE8" s="71">
        <v>191.4</v>
      </c>
      <c r="AF8" s="71">
        <v>141.30000000000001</v>
      </c>
      <c r="AG8" s="71">
        <v>123.9</v>
      </c>
      <c r="AH8" s="71">
        <v>120.1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9.5</v>
      </c>
      <c r="AP8" s="71">
        <v>15.1</v>
      </c>
      <c r="AQ8" s="71">
        <v>15</v>
      </c>
      <c r="AR8" s="71">
        <v>10.4</v>
      </c>
      <c r="AS8" s="71">
        <v>5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177</v>
      </c>
      <c r="BA8" s="72">
        <v>145</v>
      </c>
      <c r="BB8" s="72">
        <v>108</v>
      </c>
      <c r="BC8" s="72">
        <v>89</v>
      </c>
      <c r="BD8" s="72">
        <v>37</v>
      </c>
      <c r="BE8" s="72">
        <v>17</v>
      </c>
      <c r="BF8" s="71">
        <v>36.799999999999997</v>
      </c>
      <c r="BG8" s="71">
        <v>37</v>
      </c>
      <c r="BH8" s="71">
        <v>40.700000000000003</v>
      </c>
      <c r="BI8" s="71">
        <v>-2.2999999999999998</v>
      </c>
      <c r="BJ8" s="71">
        <v>33.1</v>
      </c>
      <c r="BK8" s="71">
        <v>17.5</v>
      </c>
      <c r="BL8" s="71">
        <v>14.3</v>
      </c>
      <c r="BM8" s="71">
        <v>11.8</v>
      </c>
      <c r="BN8" s="71">
        <v>9.1</v>
      </c>
      <c r="BO8" s="71">
        <v>1.4</v>
      </c>
      <c r="BP8" s="68">
        <v>20.8</v>
      </c>
      <c r="BQ8" s="72">
        <v>16732</v>
      </c>
      <c r="BR8" s="72">
        <v>16819</v>
      </c>
      <c r="BS8" s="72">
        <v>16059</v>
      </c>
      <c r="BT8" s="73">
        <v>158</v>
      </c>
      <c r="BU8" s="73">
        <v>14247</v>
      </c>
      <c r="BV8" s="72">
        <v>36318</v>
      </c>
      <c r="BW8" s="72">
        <v>37745</v>
      </c>
      <c r="BX8" s="72">
        <v>35151</v>
      </c>
      <c r="BY8" s="72">
        <v>21556</v>
      </c>
      <c r="BZ8" s="72">
        <v>18053</v>
      </c>
      <c r="CA8" s="70">
        <v>14290</v>
      </c>
      <c r="CB8" s="71" t="s">
        <v>120</v>
      </c>
      <c r="CC8" s="71" t="s">
        <v>120</v>
      </c>
      <c r="CD8" s="71" t="s">
        <v>120</v>
      </c>
      <c r="CE8" s="71" t="s">
        <v>120</v>
      </c>
      <c r="CF8" s="71" t="s">
        <v>120</v>
      </c>
      <c r="CG8" s="71" t="s">
        <v>120</v>
      </c>
      <c r="CH8" s="71" t="s">
        <v>120</v>
      </c>
      <c r="CI8" s="71" t="s">
        <v>120</v>
      </c>
      <c r="CJ8" s="71" t="s">
        <v>120</v>
      </c>
      <c r="CK8" s="71" t="s">
        <v>120</v>
      </c>
      <c r="CL8" s="68" t="s">
        <v>120</v>
      </c>
      <c r="CM8" s="70">
        <v>0</v>
      </c>
      <c r="CN8" s="70">
        <v>330302</v>
      </c>
      <c r="CO8" s="71" t="s">
        <v>120</v>
      </c>
      <c r="CP8" s="71" t="s">
        <v>120</v>
      </c>
      <c r="CQ8" s="71" t="s">
        <v>120</v>
      </c>
      <c r="CR8" s="71" t="s">
        <v>120</v>
      </c>
      <c r="CS8" s="71" t="s">
        <v>120</v>
      </c>
      <c r="CT8" s="71" t="s">
        <v>120</v>
      </c>
      <c r="CU8" s="71" t="s">
        <v>120</v>
      </c>
      <c r="CV8" s="71" t="s">
        <v>120</v>
      </c>
      <c r="CW8" s="71" t="s">
        <v>120</v>
      </c>
      <c r="CX8" s="71" t="s">
        <v>120</v>
      </c>
      <c r="CY8" s="68" t="s">
        <v>120</v>
      </c>
      <c r="CZ8" s="71">
        <v>563.20000000000005</v>
      </c>
      <c r="DA8" s="71">
        <v>410.1</v>
      </c>
      <c r="DB8" s="71">
        <v>143.80000000000001</v>
      </c>
      <c r="DC8" s="71">
        <v>0</v>
      </c>
      <c r="DD8" s="71">
        <v>0</v>
      </c>
      <c r="DE8" s="71">
        <v>278.89999999999998</v>
      </c>
      <c r="DF8" s="71">
        <v>205.5</v>
      </c>
      <c r="DG8" s="71">
        <v>187.9</v>
      </c>
      <c r="DH8" s="71">
        <v>143.19999999999999</v>
      </c>
      <c r="DI8" s="71">
        <v>128.9</v>
      </c>
      <c r="DJ8" s="68">
        <v>425.4</v>
      </c>
      <c r="DK8" s="71">
        <v>126.4</v>
      </c>
      <c r="DL8" s="71">
        <v>127.9</v>
      </c>
      <c r="DM8" s="71">
        <v>77.099999999999994</v>
      </c>
      <c r="DN8" s="71">
        <v>72.099999999999994</v>
      </c>
      <c r="DO8" s="71">
        <v>68.099999999999994</v>
      </c>
      <c r="DP8" s="71">
        <v>185.2</v>
      </c>
      <c r="DQ8" s="71">
        <v>184.1</v>
      </c>
      <c r="DR8" s="71">
        <v>186.8</v>
      </c>
      <c r="DS8" s="71">
        <v>184.2</v>
      </c>
      <c r="DT8" s="71">
        <v>184.2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129</v>
      </c>
      <c r="C10" s="78" t="s">
        <v>130</v>
      </c>
      <c r="D10" s="78" t="s">
        <v>131</v>
      </c>
      <c r="E10" s="78" t="s">
        <v>132</v>
      </c>
      <c r="F10" s="78" t="s">
        <v>133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2021-01-25T06:46:49Z</cp:lastPrinted>
  <dcterms:created xsi:type="dcterms:W3CDTF">2020-12-04T03:35:18Z</dcterms:created>
  <dcterms:modified xsi:type="dcterms:W3CDTF">2021-01-25T09:05:31Z</dcterms:modified>
  <cp:category/>
</cp:coreProperties>
</file>