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takao\Desktop\"/>
    </mc:Choice>
  </mc:AlternateContent>
  <xr:revisionPtr revIDLastSave="0" documentId="8_{77393905-4377-4743-AB75-9A72600167D0}" xr6:coauthVersionLast="46" xr6:coauthVersionMax="46" xr10:uidLastSave="{00000000-0000-0000-0000-000000000000}"/>
  <workbookProtection workbookAlgorithmName="SHA-512" workbookHashValue="IyMQfjKfgsbmOKJdT3/ZTN4fzQQeWRAHezuwaUeXBxNL3IPQ1kbFCHfKNy06uOMGwuDdlb2cEl2tEBiPkmd5WA==" workbookSaltValue="eGRChaarPpvXC7J0XVnXO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BB10" i="4"/>
  <c r="AL10" i="4"/>
  <c r="W10" i="4"/>
  <c r="P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<sst xmlns="http://schemas.openxmlformats.org/spreadsheetml/2006/main" count="231" uniqueCount="114">
  <si>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</si>
  <si>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</si>
  <si>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</si>
  <si>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</si>
  <si>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</si>
  <si>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</si>
  <si>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</si>
  <si>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</si>
  <si>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</si>
  <si>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</si>
  <si>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</si>
  <si>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</si>
  <si>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</si>
  <si>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</si>
  <si>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</si>
  <si>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</si>
  <si>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</si>
  <si>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</si>
  <si>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</si>
  <si>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</si>
  <si>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</si>
  <si>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</si>
  <si>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</si>
  <si>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</si>
  <si>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</si>
  <si>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</si>
  <si>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</si>
  <si>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</si>
  <si>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</si>
  <si>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</si>
  <si>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</si>
  <si>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</si>
  <si>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</si>
  <si>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</si>
  <si>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</si>
  <si>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</si>
  <si>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</si>
  <si>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</si>
  <si>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</si>
  <si>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</si>
  <si>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</si>
  <si>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</si>
  <si>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</si>
  <si>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</si>
  <si>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</si>
  <si>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</si>
  <si>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</si>
  <si>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</si>
  <si>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</si>
  <si>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</si>
  <si>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</si>
  <si>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</si>
  <si>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</si>
  <si>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</si>
  <si>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</si>
  <si>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</si>
  <si>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</si>
  <si>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</si>
  <si>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</si>
  <si>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</si>
  <si>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</si>
  <si>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</si>
  <si>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</si>
  <si>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</si>
  <si>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</si>
  <si>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</si>
  <si>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</si>
  <si>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</si>
  <si>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</si>
  <si>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</si>
  <si>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</si>
  <si>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</si>
  <si>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</si>
  <si>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</si>
  <si>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</si>
  <si>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</si>
  <si>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</si>
  <si>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</si>
  <si>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</si>
  <si>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</si>
  <si>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</si>
  <si>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</si>
  <si>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</si>
  <si>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</si>
  <si>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</si>
  <si>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</si>
  <si>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</si>
  <si>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</si>
  <si>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</si>
  <si>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</si>
  <si>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</si>
  <si>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</si>
  <si>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</si>
  <si>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阪神水道企業団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</si>
  <si>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</si>
  <si>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</si>
  <si>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</si>
  <si>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</si>
  <si>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</si>
  <si>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</si>
  <si>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</si>
  <si>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</si>
  <si>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</si>
  <si>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</si>
  <si>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</si>
  <si>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</si>
  <si>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</si>
  <si>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</si>
  <si>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</si>
  <si>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</si>
  <si>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</si>
  <si>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当企業団は、設立が昭和11年と古いこともあり、①有形固定資産減価償却率、②管路経年化率ともに平均より高くなっている。
　③管路更新率については、当企業団の管路は口径が大きいものが多いため、更新工事の工期が複数年に渡ることや、更新工事に伴う断水の影響が大きいことから、指標値を一定にすることは困難であるが、施設整備計画を策定し、これに基づき計画的に更新を進めることにより、管路の強靭化に努めている。</t>
    <phoneticPr fontId="4"/>
  </si>
  <si>
    <t>　経営状況についてはおおむね改善傾向にあるものの、人口減少等により水需要が低下する中で、施設の老朽化や、災害リスク対策等に係る財政需要への対応等が課題となっている。
　これらの課題に適切に対応し、今後も安全な水の安定供給を持続していくため、「水道用水供給ビジョン2017」及び「経営戦略2020」に掲げる各種施策を推進していくこととしている。</t>
    <rPh sb="121" eb="123">
      <t>スイドウ</t>
    </rPh>
    <rPh sb="123" eb="125">
      <t>ヨウスイ</t>
    </rPh>
    <rPh sb="136" eb="137">
      <t>オヨ</t>
    </rPh>
    <rPh sb="139" eb="143">
      <t>ケイエイセンリャク</t>
    </rPh>
    <rPh sb="149" eb="150">
      <t>カカ</t>
    </rPh>
    <phoneticPr fontId="4"/>
  </si>
  <si>
    <t>　当企業団は、昭和11年の設立以降、発展を続ける構成市の水需要に対応し、安定供給を確保するため、拡張事業や水源開発事業などの大規模な投資を進めてきたが、それらの財源として、企業債や内部留保資金を活用し、長期に渡って投資を回収する方針の下、構成市の受水費負担の軽減、平準化に努めてきた。
　このような背景から、特に②累積欠損金比率が平均値を大きく上回っているが、職員数の削減、高金利企業債の繰上償還等による費用削減、資産の有効活用等による収益確保策などの経営改善策に取り組んだ結果、数値は年々改善しており、①経常収支比率については前年度同様平均値を上回り、⑥給水原価についても平均値を下回り、⑤料金回収率については100%を超えている。なお、③流動比率については平均値よりは低いものの、前年度同様150％を上回っており、短期的な支払能力には問題はない。
　④企業債残高対給水収益比率については、企業債の繰上償還や新たな借入の抑制に努めた結果、平成28年度以降は平均値を下回ることができている。
　⑦施設利用率については、水需要の減少等により平均値を下回っているが、予備力を活用することにより構造物及び管路の更新を進めている。
　なお、⑧有収率が100％を上回っているのは、当企業団が責任水量制を採用しており、給水収益の基礎となる分賦基本水量（＝有収水量）が実績給水量を上回っているためである。</t>
    <rPh sb="264" eb="267">
      <t>ゼンネンド</t>
    </rPh>
    <rPh sb="267" eb="269">
      <t>ドウヨウ</t>
    </rPh>
    <rPh sb="342" eb="345">
      <t>ゼンネンド</t>
    </rPh>
    <rPh sb="345" eb="347">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</si>
</sst>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2.84</c:v>
                </c:pt>
                <c:pt idx="1">
                  <c:v>0</c:v>
                </c:pt>
                <c:pt idx="2" formatCode="#,##0.00;&quot;△&quot;#,##0.00;&quot;-&quot;">
                  <c:v>0.36</c:v>
                </c:pt>
                <c:pt idx="3" formatCode="#,##0.00;&quot;△&quot;#,##0.00;&quot;-&quot;">
                  <c:v>0.24</c:v>
                </c:pt>
                <c:pt idx="4" formatCode="#,##0.00;&quot;△&quot;#,##0.00;&quot;-&quot;">
                  <c:v>0.49</c:v>
                </c:pt>
              </c:numCache>
            </c:numRef>
          </c:val>
          <c:extLst>
            <c:ext xmlns:c16="http://schemas.microsoft.com/office/drawing/2014/chart" uri="{C3380CC4-5D6E-409C-BE32-E72D297353CC}">
              <c16:uniqueId val="{00000000-8948-4AF9-A176-01E60EFB9A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8948-4AF9-A176-01E60EFB9A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58.16</c:v>
                </c:pt>
                <c:pt idx="1">
                  <c:v>58</c:v>
                </c:pt>
                <c:pt idx="2">
                  <c:v>58.06</c:v>
                </c:pt>
                <c:pt idx="3">
                  <c:v>58.19</c:v>
                </c:pt>
                <c:pt idx="4">
                  <c:v>58.04</c:v>
                </c:pt>
              </c:numCache>
            </c:numRef>
          </c:val>
          <c:extLst>
            <c:ext xmlns:c16="http://schemas.microsoft.com/office/drawing/2014/chart" uri="{C3380CC4-5D6E-409C-BE32-E72D297353CC}">
              <c16:uniqueId val="{00000000-81EA-48EF-A528-D96299FB60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81EA-48EF-A528-D96299FB60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105.25</c:v>
                </c:pt>
                <c:pt idx="1">
                  <c:v>104.96</c:v>
                </c:pt>
                <c:pt idx="2">
                  <c:v>105.43</c:v>
                </c:pt>
                <c:pt idx="3">
                  <c:v>104.6</c:v>
                </c:pt>
                <c:pt idx="4">
                  <c:v>104.88</c:v>
                </c:pt>
              </c:numCache>
            </c:numRef>
          </c:val>
          <c:extLst>
            <c:ext xmlns:c16="http://schemas.microsoft.com/office/drawing/2014/chart" uri="{C3380CC4-5D6E-409C-BE32-E72D297353CC}">
              <c16:uniqueId val="{00000000-D5C4-4285-8240-FF9F69DD87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D5C4-4285-8240-FF9F69DD87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104.51</c:v>
                </c:pt>
                <c:pt idx="1">
                  <c:v>110.03</c:v>
                </c:pt>
                <c:pt idx="2">
                  <c:v>111.4</c:v>
                </c:pt>
                <c:pt idx="3">
                  <c:v>113.44</c:v>
                </c:pt>
                <c:pt idx="4">
                  <c:v>116.78</c:v>
                </c:pt>
              </c:numCache>
            </c:numRef>
          </c:val>
          <c:extLst>
            <c:ext xmlns:c16="http://schemas.microsoft.com/office/drawing/2014/chart" uri="{C3380CC4-5D6E-409C-BE32-E72D297353CC}">
              <c16:uniqueId val="{00000000-7FAF-41D7-9275-0BD57F1EF1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7FAF-41D7-9275-0BD57F1EF1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54.19</c:v>
                </c:pt>
                <c:pt idx="1">
                  <c:v>56.05</c:v>
                </c:pt>
                <c:pt idx="2">
                  <c:v>55.99</c:v>
                </c:pt>
                <c:pt idx="3">
                  <c:v>57.57</c:v>
                </c:pt>
                <c:pt idx="4">
                  <c:v>58.89</c:v>
                </c:pt>
              </c:numCache>
            </c:numRef>
          </c:val>
          <c:extLst>
            <c:ext xmlns:c16="http://schemas.microsoft.com/office/drawing/2014/chart" uri="{C3380CC4-5D6E-409C-BE32-E72D297353CC}">
              <c16:uniqueId val="{00000000-2043-47F0-91B8-DB0284C539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2043-47F0-91B8-DB0284C539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34.42</c:v>
                </c:pt>
                <c:pt idx="1">
                  <c:v>36.4</c:v>
                </c:pt>
                <c:pt idx="2">
                  <c:v>36.14</c:v>
                </c:pt>
                <c:pt idx="3">
                  <c:v>29.11</c:v>
                </c:pt>
                <c:pt idx="4">
                  <c:v>27.79</c:v>
                </c:pt>
              </c:numCache>
            </c:numRef>
          </c:val>
          <c:extLst>
            <c:ext xmlns:c16="http://schemas.microsoft.com/office/drawing/2014/chart" uri="{C3380CC4-5D6E-409C-BE32-E72D297353CC}">
              <c16:uniqueId val="{00000000-C9F0-4C66-B8D8-06393789FE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C9F0-4C66-B8D8-06393789FE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86.51</c:v>
                </c:pt>
                <c:pt idx="1">
                  <c:v>79.64</c:v>
                </c:pt>
                <c:pt idx="2">
                  <c:v>68.02</c:v>
                </c:pt>
                <c:pt idx="3">
                  <c:v>54.79</c:v>
                </c:pt>
                <c:pt idx="4">
                  <c:v>39.130000000000003</c:v>
                </c:pt>
              </c:numCache>
            </c:numRef>
          </c:val>
          <c:extLst>
            <c:ext xmlns:c16="http://schemas.microsoft.com/office/drawing/2014/chart" uri="{C3380CC4-5D6E-409C-BE32-E72D297353CC}">
              <c16:uniqueId val="{00000000-40B3-45A6-A07D-B4D3E736AC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40B3-45A6-A07D-B4D3E736AC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124.63</c:v>
                </c:pt>
                <c:pt idx="1">
                  <c:v>111.34</c:v>
                </c:pt>
                <c:pt idx="2">
                  <c:v>122.03</c:v>
                </c:pt>
                <c:pt idx="3">
                  <c:v>156.86000000000001</c:v>
                </c:pt>
                <c:pt idx="4">
                  <c:v>162.38999999999999</c:v>
                </c:pt>
              </c:numCache>
            </c:numRef>
          </c:val>
          <c:extLst>
            <c:ext xmlns:c16="http://schemas.microsoft.com/office/drawing/2014/chart" uri="{C3380CC4-5D6E-409C-BE32-E72D297353CC}">
              <c16:uniqueId val="{00000000-A638-4371-94BE-E6AAFBAFB8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A638-4371-94BE-E6AAFBAFB8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346.21</c:v>
                </c:pt>
                <c:pt idx="1">
                  <c:v>318.08</c:v>
                </c:pt>
                <c:pt idx="2">
                  <c:v>289.61</c:v>
                </c:pt>
                <c:pt idx="3">
                  <c:v>263.88</c:v>
                </c:pt>
                <c:pt idx="4">
                  <c:v>236.48</c:v>
                </c:pt>
              </c:numCache>
            </c:numRef>
          </c:val>
          <c:extLst>
            <c:ext xmlns:c16="http://schemas.microsoft.com/office/drawing/2014/chart" uri="{C3380CC4-5D6E-409C-BE32-E72D297353CC}">
              <c16:uniqueId val="{00000000-F95B-4351-87DF-6B84D76F51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F95B-4351-87DF-6B84D76F51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103.43</c:v>
                </c:pt>
                <c:pt idx="1">
                  <c:v>109.44</c:v>
                </c:pt>
                <c:pt idx="2">
                  <c:v>111.02</c:v>
                </c:pt>
                <c:pt idx="3">
                  <c:v>113.22</c:v>
                </c:pt>
                <c:pt idx="4">
                  <c:v>116.69</c:v>
                </c:pt>
              </c:numCache>
            </c:numRef>
          </c:val>
          <c:extLst>
            <c:ext xmlns:c16="http://schemas.microsoft.com/office/drawing/2014/chart" uri="{C3380CC4-5D6E-409C-BE32-E72D297353CC}">
              <c16:uniqueId val="{00000000-0072-4783-BA9E-DC7D2336FC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0072-4783-BA9E-DC7D2336FC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59.9</c:v>
                </c:pt>
                <c:pt idx="1">
                  <c:v>56.62</c:v>
                </c:pt>
                <c:pt idx="2">
                  <c:v>55.5</c:v>
                </c:pt>
                <c:pt idx="3">
                  <c:v>54.72</c:v>
                </c:pt>
                <c:pt idx="4">
                  <c:v>53.28</c:v>
                </c:pt>
              </c:numCache>
            </c:numRef>
          </c:val>
          <c:extLst>
            <c:ext xmlns:c16="http://schemas.microsoft.com/office/drawing/2014/chart" uri="{C3380CC4-5D6E-409C-BE32-E72D297353CC}">
              <c16:uniqueId val="{00000000-ADC8-4FC8-8AAC-25F075E333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ADC8-4FC8-8AAC-25F075E333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6" zoomScaleNormal="100" workbookViewId="0">
      <selection activeCell="AI90" sqref="AI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兵庫県　阪神水道企業団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68.83</v>
      </c>
      <c r="J10" s="53"/>
      <c r="K10" s="53"/>
      <c r="L10" s="53"/>
      <c r="M10" s="53"/>
      <c r="N10" s="53"/>
      <c r="O10" s="64"/>
      <c r="P10" s="54">
        <f>データ!$P$6</f>
        <v>99.91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2791502</v>
      </c>
      <c r="AM10" s="61"/>
      <c r="AN10" s="61"/>
      <c r="AO10" s="61"/>
      <c r="AP10" s="61"/>
      <c r="AQ10" s="61"/>
      <c r="AR10" s="61"/>
      <c r="AS10" s="61"/>
      <c r="AT10" s="52">
        <f>データ!$V$6</f>
        <v>466.45</v>
      </c>
      <c r="AU10" s="53"/>
      <c r="AV10" s="53"/>
      <c r="AW10" s="53"/>
      <c r="AX10" s="53"/>
      <c r="AY10" s="53"/>
      <c r="AZ10" s="53"/>
      <c r="BA10" s="53"/>
      <c r="BB10" s="54">
        <f>データ!$W$6</f>
        <v>5984.57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eHgeFyMFPswhlKRU4spWPD7je5YItqdeEAW3FYiJRWyZSAeTvi0VpO35cV5DEMFnsGmAYj7JwosV15d7BjRTag==" saltValue="PByD1XZ/cHh2xb+6qxIb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288047</v>
      </c>
      <c r="D6" s="34">
        <f t="shared" si="3"/>
        <v>46</v>
      </c>
      <c r="E6" s="34">
        <f t="shared" si="3"/>
        <v>1</v>
      </c>
      <c r="F6" s="34">
        <f t="shared" si="3"/>
        <v>0</v>
      </c>
      <c r="G6" s="34">
        <f t="shared" si="3"/>
        <v>2</v>
      </c>
      <c r="H6" s="34" t="str">
        <f t="shared" si="3"/>
        <v>兵庫県　阪神水道企業団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68.83</v>
      </c>
      <c r="P6" s="35">
        <f t="shared" si="3"/>
        <v>99.91</v>
      </c>
      <c r="Q6" s="35">
        <f t="shared" si="3"/>
        <v>0</v>
      </c>
      <c r="R6" s="35" t="str">
        <f t="shared" si="3"/>
        <v>-</v>
      </c>
      <c r="S6" s="35" t="str">
        <f t="shared" si="3"/>
        <v>-</v>
      </c>
      <c r="T6" s="35" t="str">
        <f t="shared" si="3"/>
        <v>-</v>
      </c>
      <c r="U6" s="35">
        <f t="shared" si="3"/>
        <v>2791502</v>
      </c>
      <c r="V6" s="35">
        <f t="shared" si="3"/>
        <v>466.45</v>
      </c>
      <c r="W6" s="35">
        <f t="shared" si="3"/>
        <v>5984.57</v>
      </c>
      <c r="X6" s="36">
        <f>IF(X7="",NA(),X7)</f>
        <v>104.51</v>
      </c>
      <c r="Y6" s="36">
        <f t="shared" ref="Y6:AG6" si="4">IF(Y7="",NA(),Y7)</f>
        <v>110.03</v>
      </c>
      <c r="Z6" s="36">
        <f t="shared" si="4"/>
        <v>111.4</v>
      </c>
      <c r="AA6" s="36">
        <f t="shared" si="4"/>
        <v>113.44</v>
      </c>
      <c r="AB6" s="36">
        <f t="shared" si="4"/>
        <v>116.78</v>
      </c>
      <c r="AC6" s="36">
        <f t="shared" si="4"/>
        <v>113.33</v>
      </c>
      <c r="AD6" s="36">
        <f t="shared" si="4"/>
        <v>114.05</v>
      </c>
      <c r="AE6" s="36">
        <f t="shared" si="4"/>
        <v>114.26</v>
      </c>
      <c r="AF6" s="36">
        <f t="shared" si="4"/>
        <v>112.98</v>
      </c>
      <c r="AG6" s="36">
        <f t="shared" si="4"/>
        <v>112.91</v>
      </c>
      <c r="AH6" s="35" t="str">
        <f>IF(AH7="","",IF(AH7="-","【-】","【"&amp;SUBSTITUTE(TEXT(AH7,"#,##0.00"),"-","△")&amp;"】"))</f>
        <v>【112.91】</v>
      </c>
      <c r="AI6" s="36">
        <f>IF(AI7="",NA(),AI7)</f>
        <v>86.51</v>
      </c>
      <c r="AJ6" s="36">
        <f t="shared" ref="AJ6:AR6" si="5">IF(AJ7="",NA(),AJ7)</f>
        <v>79.64</v>
      </c>
      <c r="AK6" s="36">
        <f t="shared" si="5"/>
        <v>68.02</v>
      </c>
      <c r="AL6" s="36">
        <f t="shared" si="5"/>
        <v>54.79</v>
      </c>
      <c r="AM6" s="36">
        <f t="shared" si="5"/>
        <v>39.130000000000003</v>
      </c>
      <c r="AN6" s="36">
        <f t="shared" si="5"/>
        <v>17.39</v>
      </c>
      <c r="AO6" s="36">
        <f t="shared" si="5"/>
        <v>12.65</v>
      </c>
      <c r="AP6" s="36">
        <f t="shared" si="5"/>
        <v>10.58</v>
      </c>
      <c r="AQ6" s="36">
        <f t="shared" si="5"/>
        <v>10.49</v>
      </c>
      <c r="AR6" s="36">
        <f t="shared" si="5"/>
        <v>9.92</v>
      </c>
      <c r="AS6" s="35" t="str">
        <f>IF(AS7="","",IF(AS7="-","【-】","【"&amp;SUBSTITUTE(TEXT(AS7,"#,##0.00"),"-","△")&amp;"】"))</f>
        <v>【9.92】</v>
      </c>
      <c r="AT6" s="36">
        <f>IF(AT7="",NA(),AT7)</f>
        <v>124.63</v>
      </c>
      <c r="AU6" s="36">
        <f t="shared" ref="AU6:BC6" si="6">IF(AU7="",NA(),AU7)</f>
        <v>111.34</v>
      </c>
      <c r="AV6" s="36">
        <f t="shared" si="6"/>
        <v>122.03</v>
      </c>
      <c r="AW6" s="36">
        <f t="shared" si="6"/>
        <v>156.86000000000001</v>
      </c>
      <c r="AX6" s="36">
        <f t="shared" si="6"/>
        <v>162.38999999999999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346.21</v>
      </c>
      <c r="BF6" s="36">
        <f t="shared" ref="BF6:BN6" si="7">IF(BF7="",NA(),BF7)</f>
        <v>318.08</v>
      </c>
      <c r="BG6" s="36">
        <f t="shared" si="7"/>
        <v>289.61</v>
      </c>
      <c r="BH6" s="36">
        <f t="shared" si="7"/>
        <v>263.88</v>
      </c>
      <c r="BI6" s="36">
        <f t="shared" si="7"/>
        <v>236.48</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103.43</v>
      </c>
      <c r="BQ6" s="36">
        <f t="shared" ref="BQ6:BY6" si="8">IF(BQ7="",NA(),BQ7)</f>
        <v>109.44</v>
      </c>
      <c r="BR6" s="36">
        <f t="shared" si="8"/>
        <v>111.02</v>
      </c>
      <c r="BS6" s="36">
        <f t="shared" si="8"/>
        <v>113.22</v>
      </c>
      <c r="BT6" s="36">
        <f t="shared" si="8"/>
        <v>116.69</v>
      </c>
      <c r="BU6" s="36">
        <f t="shared" si="8"/>
        <v>112.81</v>
      </c>
      <c r="BV6" s="36">
        <f t="shared" si="8"/>
        <v>113.88</v>
      </c>
      <c r="BW6" s="36">
        <f t="shared" si="8"/>
        <v>114.14</v>
      </c>
      <c r="BX6" s="36">
        <f t="shared" si="8"/>
        <v>112.83</v>
      </c>
      <c r="BY6" s="36">
        <f t="shared" si="8"/>
        <v>112.84</v>
      </c>
      <c r="BZ6" s="35" t="str">
        <f>IF(BZ7="","",IF(BZ7="-","【-】","【"&amp;SUBSTITUTE(TEXT(BZ7,"#,##0.00"),"-","△")&amp;"】"))</f>
        <v>【112.84】</v>
      </c>
      <c r="CA6" s="36">
        <f>IF(CA7="",NA(),CA7)</f>
        <v>59.9</v>
      </c>
      <c r="CB6" s="36">
        <f t="shared" ref="CB6:CJ6" si="9">IF(CB7="",NA(),CB7)</f>
        <v>56.62</v>
      </c>
      <c r="CC6" s="36">
        <f t="shared" si="9"/>
        <v>55.5</v>
      </c>
      <c r="CD6" s="36">
        <f t="shared" si="9"/>
        <v>54.72</v>
      </c>
      <c r="CE6" s="36">
        <f t="shared" si="9"/>
        <v>53.28</v>
      </c>
      <c r="CF6" s="36">
        <f t="shared" si="9"/>
        <v>75.3</v>
      </c>
      <c r="CG6" s="36">
        <f t="shared" si="9"/>
        <v>74.02</v>
      </c>
      <c r="CH6" s="36">
        <f t="shared" si="9"/>
        <v>73.03</v>
      </c>
      <c r="CI6" s="36">
        <f t="shared" si="9"/>
        <v>73.86</v>
      </c>
      <c r="CJ6" s="36">
        <f t="shared" si="9"/>
        <v>73.849999999999994</v>
      </c>
      <c r="CK6" s="35" t="str">
        <f>IF(CK7="","",IF(CK7="-","【-】","【"&amp;SUBSTITUTE(TEXT(CK7,"#,##0.00"),"-","△")&amp;"】"))</f>
        <v>【73.85】</v>
      </c>
      <c r="CL6" s="36">
        <f>IF(CL7="",NA(),CL7)</f>
        <v>58.16</v>
      </c>
      <c r="CM6" s="36">
        <f t="shared" ref="CM6:CU6" si="10">IF(CM7="",NA(),CM7)</f>
        <v>58</v>
      </c>
      <c r="CN6" s="36">
        <f t="shared" si="10"/>
        <v>58.06</v>
      </c>
      <c r="CO6" s="36">
        <f t="shared" si="10"/>
        <v>58.19</v>
      </c>
      <c r="CP6" s="36">
        <f t="shared" si="10"/>
        <v>58.04</v>
      </c>
      <c r="CQ6" s="36">
        <f t="shared" si="10"/>
        <v>61.82</v>
      </c>
      <c r="CR6" s="36">
        <f t="shared" si="10"/>
        <v>61.66</v>
      </c>
      <c r="CS6" s="36">
        <f t="shared" si="10"/>
        <v>62.19</v>
      </c>
      <c r="CT6" s="36">
        <f t="shared" si="10"/>
        <v>61.77</v>
      </c>
      <c r="CU6" s="36">
        <f t="shared" si="10"/>
        <v>61.69</v>
      </c>
      <c r="CV6" s="35" t="str">
        <f>IF(CV7="","",IF(CV7="-","【-】","【"&amp;SUBSTITUTE(TEXT(CV7,"#,##0.00"),"-","△")&amp;"】"))</f>
        <v>【61.69】</v>
      </c>
      <c r="CW6" s="36">
        <f>IF(CW7="",NA(),CW7)</f>
        <v>105.25</v>
      </c>
      <c r="CX6" s="36">
        <f t="shared" ref="CX6:DF6" si="11">IF(CX7="",NA(),CX7)</f>
        <v>104.96</v>
      </c>
      <c r="CY6" s="36">
        <f t="shared" si="11"/>
        <v>105.43</v>
      </c>
      <c r="CZ6" s="36">
        <f t="shared" si="11"/>
        <v>104.6</v>
      </c>
      <c r="DA6" s="36">
        <f t="shared" si="11"/>
        <v>104.88</v>
      </c>
      <c r="DB6" s="36">
        <f t="shared" si="11"/>
        <v>100.03</v>
      </c>
      <c r="DC6" s="36">
        <f t="shared" si="11"/>
        <v>100.05</v>
      </c>
      <c r="DD6" s="36">
        <f t="shared" si="11"/>
        <v>100.05</v>
      </c>
      <c r="DE6" s="36">
        <f t="shared" si="11"/>
        <v>100.08</v>
      </c>
      <c r="DF6" s="36">
        <f t="shared" si="11"/>
        <v>100</v>
      </c>
      <c r="DG6" s="35" t="str">
        <f>IF(DG7="","",IF(DG7="-","【-】","【"&amp;SUBSTITUTE(TEXT(DG7,"#,##0.00"),"-","△")&amp;"】"))</f>
        <v>【100.00】</v>
      </c>
      <c r="DH6" s="36">
        <f>IF(DH7="",NA(),DH7)</f>
        <v>54.19</v>
      </c>
      <c r="DI6" s="36">
        <f t="shared" ref="DI6:DQ6" si="12">IF(DI7="",NA(),DI7)</f>
        <v>56.05</v>
      </c>
      <c r="DJ6" s="36">
        <f t="shared" si="12"/>
        <v>55.99</v>
      </c>
      <c r="DK6" s="36">
        <f t="shared" si="12"/>
        <v>57.57</v>
      </c>
      <c r="DL6" s="36">
        <f t="shared" si="12"/>
        <v>58.89</v>
      </c>
      <c r="DM6" s="36">
        <f t="shared" si="12"/>
        <v>52.4</v>
      </c>
      <c r="DN6" s="36">
        <f t="shared" si="12"/>
        <v>53.56</v>
      </c>
      <c r="DO6" s="36">
        <f t="shared" si="12"/>
        <v>54.73</v>
      </c>
      <c r="DP6" s="36">
        <f t="shared" si="12"/>
        <v>55.77</v>
      </c>
      <c r="DQ6" s="36">
        <f t="shared" si="12"/>
        <v>56.48</v>
      </c>
      <c r="DR6" s="35" t="str">
        <f>IF(DR7="","",IF(DR7="-","【-】","【"&amp;SUBSTITUTE(TEXT(DR7,"#,##0.00"),"-","△")&amp;"】"))</f>
        <v>【56.48】</v>
      </c>
      <c r="DS6" s="36">
        <f>IF(DS7="",NA(),DS7)</f>
        <v>34.42</v>
      </c>
      <c r="DT6" s="36">
        <f t="shared" ref="DT6:EB6" si="13">IF(DT7="",NA(),DT7)</f>
        <v>36.4</v>
      </c>
      <c r="DU6" s="36">
        <f t="shared" si="13"/>
        <v>36.14</v>
      </c>
      <c r="DV6" s="36">
        <f t="shared" si="13"/>
        <v>29.11</v>
      </c>
      <c r="DW6" s="36">
        <f t="shared" si="13"/>
        <v>27.79</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2.84</v>
      </c>
      <c r="EE6" s="35">
        <f t="shared" ref="EE6:EM6" si="14">IF(EE7="",NA(),EE7)</f>
        <v>0</v>
      </c>
      <c r="EF6" s="36">
        <f t="shared" si="14"/>
        <v>0.36</v>
      </c>
      <c r="EG6" s="36">
        <f t="shared" si="14"/>
        <v>0.24</v>
      </c>
      <c r="EH6" s="36">
        <f t="shared" si="14"/>
        <v>0.49</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288047</v>
      </c>
      <c r="D7" s="38">
        <v>46</v>
      </c>
      <c r="E7" s="38">
        <v>1</v>
      </c>
      <c r="F7" s="38">
        <v>0</v>
      </c>
      <c r="G7" s="38">
        <v>2</v>
      </c>
      <c r="H7" s="38" t="s">
        <v>93</v>
      </c>
      <c r="I7" s="38" t="s">
        <v>94</v>
      </c>
      <c r="J7" s="38" t="s">
        <v>95</v>
      </c>
      <c r="K7" s="38" t="s">
        <v>96</v>
      </c>
      <c r="L7" s="38" t="s">
        <v>97</v>
      </c>
      <c r="M7" s="38" t="s">
        <v>98</v>
      </c>
      <c r="N7" s="39" t="s">
        <v>99</v>
      </c>
      <c r="O7" s="39">
        <v>68.83</v>
      </c>
      <c r="P7" s="39">
        <v>99.91</v>
      </c>
      <c r="Q7" s="39">
        <v>0</v>
      </c>
      <c r="R7" s="39" t="s">
        <v>99</v>
      </c>
      <c r="S7" s="39" t="s">
        <v>99</v>
      </c>
      <c r="T7" s="39" t="s">
        <v>99</v>
      </c>
      <c r="U7" s="39">
        <v>2791502</v>
      </c>
      <c r="V7" s="39">
        <v>466.45</v>
      </c>
      <c r="W7" s="39">
        <v>5984.57</v>
      </c>
      <c r="X7" s="39">
        <v>104.51</v>
      </c>
      <c r="Y7" s="39">
        <v>110.03</v>
      </c>
      <c r="Z7" s="39">
        <v>111.4</v>
      </c>
      <c r="AA7" s="39">
        <v>113.44</v>
      </c>
      <c r="AB7" s="39">
        <v>116.78</v>
      </c>
      <c r="AC7" s="39">
        <v>113.33</v>
      </c>
      <c r="AD7" s="39">
        <v>114.05</v>
      </c>
      <c r="AE7" s="39">
        <v>114.26</v>
      </c>
      <c r="AF7" s="39">
        <v>112.98</v>
      </c>
      <c r="AG7" s="39">
        <v>112.91</v>
      </c>
      <c r="AH7" s="39">
        <v>112.91</v>
      </c>
      <c r="AI7" s="39">
        <v>86.51</v>
      </c>
      <c r="AJ7" s="39">
        <v>79.64</v>
      </c>
      <c r="AK7" s="39">
        <v>68.02</v>
      </c>
      <c r="AL7" s="39">
        <v>54.79</v>
      </c>
      <c r="AM7" s="39">
        <v>39.130000000000003</v>
      </c>
      <c r="AN7" s="39">
        <v>17.39</v>
      </c>
      <c r="AO7" s="39">
        <v>12.65</v>
      </c>
      <c r="AP7" s="39">
        <v>10.58</v>
      </c>
      <c r="AQ7" s="39">
        <v>10.49</v>
      </c>
      <c r="AR7" s="39">
        <v>9.92</v>
      </c>
      <c r="AS7" s="39">
        <v>9.92</v>
      </c>
      <c r="AT7" s="39">
        <v>124.63</v>
      </c>
      <c r="AU7" s="39">
        <v>111.34</v>
      </c>
      <c r="AV7" s="39">
        <v>122.03</v>
      </c>
      <c r="AW7" s="39">
        <v>156.86000000000001</v>
      </c>
      <c r="AX7" s="39">
        <v>162.38999999999999</v>
      </c>
      <c r="AY7" s="39">
        <v>212.95</v>
      </c>
      <c r="AZ7" s="39">
        <v>224.41</v>
      </c>
      <c r="BA7" s="39">
        <v>243.44</v>
      </c>
      <c r="BB7" s="39">
        <v>258.49</v>
      </c>
      <c r="BC7" s="39">
        <v>271.10000000000002</v>
      </c>
      <c r="BD7" s="39">
        <v>271.10000000000002</v>
      </c>
      <c r="BE7" s="39">
        <v>346.21</v>
      </c>
      <c r="BF7" s="39">
        <v>318.08</v>
      </c>
      <c r="BG7" s="39">
        <v>289.61</v>
      </c>
      <c r="BH7" s="39">
        <v>263.88</v>
      </c>
      <c r="BI7" s="39">
        <v>236.48</v>
      </c>
      <c r="BJ7" s="39">
        <v>333.48</v>
      </c>
      <c r="BK7" s="39">
        <v>320.31</v>
      </c>
      <c r="BL7" s="39">
        <v>303.26</v>
      </c>
      <c r="BM7" s="39">
        <v>290.31</v>
      </c>
      <c r="BN7" s="39">
        <v>272.95999999999998</v>
      </c>
      <c r="BO7" s="39">
        <v>272.95999999999998</v>
      </c>
      <c r="BP7" s="39">
        <v>103.43</v>
      </c>
      <c r="BQ7" s="39">
        <v>109.44</v>
      </c>
      <c r="BR7" s="39">
        <v>111.02</v>
      </c>
      <c r="BS7" s="39">
        <v>113.22</v>
      </c>
      <c r="BT7" s="39">
        <v>116.69</v>
      </c>
      <c r="BU7" s="39">
        <v>112.81</v>
      </c>
      <c r="BV7" s="39">
        <v>113.88</v>
      </c>
      <c r="BW7" s="39">
        <v>114.14</v>
      </c>
      <c r="BX7" s="39">
        <v>112.83</v>
      </c>
      <c r="BY7" s="39">
        <v>112.84</v>
      </c>
      <c r="BZ7" s="39">
        <v>112.84</v>
      </c>
      <c r="CA7" s="39">
        <v>59.9</v>
      </c>
      <c r="CB7" s="39">
        <v>56.62</v>
      </c>
      <c r="CC7" s="39">
        <v>55.5</v>
      </c>
      <c r="CD7" s="39">
        <v>54.72</v>
      </c>
      <c r="CE7" s="39">
        <v>53.28</v>
      </c>
      <c r="CF7" s="39">
        <v>75.3</v>
      </c>
      <c r="CG7" s="39">
        <v>74.02</v>
      </c>
      <c r="CH7" s="39">
        <v>73.03</v>
      </c>
      <c r="CI7" s="39">
        <v>73.86</v>
      </c>
      <c r="CJ7" s="39">
        <v>73.849999999999994</v>
      </c>
      <c r="CK7" s="39">
        <v>73.849999999999994</v>
      </c>
      <c r="CL7" s="39">
        <v>58.16</v>
      </c>
      <c r="CM7" s="39">
        <v>58</v>
      </c>
      <c r="CN7" s="39">
        <v>58.06</v>
      </c>
      <c r="CO7" s="39">
        <v>58.19</v>
      </c>
      <c r="CP7" s="39">
        <v>58.04</v>
      </c>
      <c r="CQ7" s="39">
        <v>61.82</v>
      </c>
      <c r="CR7" s="39">
        <v>61.66</v>
      </c>
      <c r="CS7" s="39">
        <v>62.19</v>
      </c>
      <c r="CT7" s="39">
        <v>61.77</v>
      </c>
      <c r="CU7" s="39">
        <v>61.69</v>
      </c>
      <c r="CV7" s="39">
        <v>61.69</v>
      </c>
      <c r="CW7" s="39">
        <v>105.25</v>
      </c>
      <c r="CX7" s="39">
        <v>104.96</v>
      </c>
      <c r="CY7" s="39">
        <v>105.43</v>
      </c>
      <c r="CZ7" s="39">
        <v>104.6</v>
      </c>
      <c r="DA7" s="39">
        <v>104.88</v>
      </c>
      <c r="DB7" s="39">
        <v>100.03</v>
      </c>
      <c r="DC7" s="39">
        <v>100.05</v>
      </c>
      <c r="DD7" s="39">
        <v>100.05</v>
      </c>
      <c r="DE7" s="39">
        <v>100.08</v>
      </c>
      <c r="DF7" s="39">
        <v>100</v>
      </c>
      <c r="DG7" s="39">
        <v>100</v>
      </c>
      <c r="DH7" s="39">
        <v>54.19</v>
      </c>
      <c r="DI7" s="39">
        <v>56.05</v>
      </c>
      <c r="DJ7" s="39">
        <v>55.99</v>
      </c>
      <c r="DK7" s="39">
        <v>57.57</v>
      </c>
      <c r="DL7" s="39">
        <v>58.89</v>
      </c>
      <c r="DM7" s="39">
        <v>52.4</v>
      </c>
      <c r="DN7" s="39">
        <v>53.56</v>
      </c>
      <c r="DO7" s="39">
        <v>54.73</v>
      </c>
      <c r="DP7" s="39">
        <v>55.77</v>
      </c>
      <c r="DQ7" s="39">
        <v>56.48</v>
      </c>
      <c r="DR7" s="39">
        <v>56.48</v>
      </c>
      <c r="DS7" s="39">
        <v>34.42</v>
      </c>
      <c r="DT7" s="39">
        <v>36.4</v>
      </c>
      <c r="DU7" s="39">
        <v>36.14</v>
      </c>
      <c r="DV7" s="39">
        <v>29.11</v>
      </c>
      <c r="DW7" s="39">
        <v>27.79</v>
      </c>
      <c r="DX7" s="39">
        <v>18.05</v>
      </c>
      <c r="DY7" s="39">
        <v>19.440000000000001</v>
      </c>
      <c r="DZ7" s="39">
        <v>22.46</v>
      </c>
      <c r="EA7" s="39">
        <v>25.84</v>
      </c>
      <c r="EB7" s="39">
        <v>27.61</v>
      </c>
      <c r="EC7" s="39">
        <v>27.61</v>
      </c>
      <c r="ED7" s="39">
        <v>2.84</v>
      </c>
      <c r="EE7" s="39">
        <v>0</v>
      </c>
      <c r="EF7" s="39">
        <v>0.36</v>
      </c>
      <c r="EG7" s="39">
        <v>0.24</v>
      </c>
      <c r="EH7" s="39">
        <v>0.49</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小林貴生</cp:lastModifiedBy>
  <cp:lastPrinted>2021-01-22T05:05:15Z</cp:lastPrinted>
  <dcterms:created xsi:type="dcterms:W3CDTF">2020-12-04T02:12:08Z</dcterms:created>
  <dcterms:modified xsi:type="dcterms:W3CDTF">2021-01-22T07:04:55Z</dcterms:modified>
  <cp:category/>
</cp:coreProperties>
</file>