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3決算統計業務\99各種照会・回答\R2\4 公営企業\20210108_公営企業に係る経営比較分析表（令和元年度決算）の分析等について（依頼）\04 担当課からの回答\"/>
    </mc:Choice>
  </mc:AlternateContent>
  <workbookProtection workbookAlgorithmName="SHA-512" workbookHashValue="j6w60848XfmEicf7LRi1eLDAOHJsogYudxM9nor/K0uZk5NOo4LlNt/SEbJ/SMQ8isV/dPSdUM4X8WuSVydLFw==" workbookSaltValue="jroMvoWKajEzSXfba2M0fA==" workbookSpinCount="100000" lockStructure="1"/>
  <bookViews>
    <workbookView xWindow="0" yWindow="0" windowWidth="28800" windowHeight="1231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<sst xmlns="http://schemas.openxmlformats.org/spreadsheetml/2006/main" count="231" uniqueCount="117">
  <si>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</si>
  <si>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</si>
  <si>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</si>
  <si>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</si>
  <si>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</si>
  <si>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</si>
  <si>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</si>
  <si>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</si>
  <si>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</si>
  <si>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</si>
  <si>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</si>
  <si>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</si>
  <si>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</si>
  <si>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</si>
  <si>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</si>
  <si>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</si>
  <si>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</si>
  <si>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</si>
  <si>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</si>
  <si>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</si>
  <si>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</si>
  <si>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</si>
  <si>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</si>
  <si>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</si>
  <si>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</si>
  <si>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</si>
  <si>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</si>
  <si>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</si>
  <si>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</si>
  <si>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</si>
  <si>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</si>
  <si>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</si>
  <si>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</si>
  <si>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</si>
  <si>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</si>
  <si>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</si>
  <si>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</si>
  <si>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</si>
  <si>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</si>
  <si>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</si>
  <si>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</si>
  <si>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</si>
  <si>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</si>
  <si>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</si>
  <si>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</si>
  <si>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</si>
  <si>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</si>
  <si>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</si>
  <si>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</si>
  <si>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</si>
  <si>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</si>
  <si>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</si>
  <si>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</si>
  <si>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</si>
  <si>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</si>
  <si>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</si>
  <si>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</si>
  <si>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</si>
  <si>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</si>
  <si>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</si>
  <si>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</si>
  <si>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</si>
  <si>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</si>
  <si>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</si>
  <si>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</si>
  <si>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</si>
  <si>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</si>
  <si>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</si>
  <si>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</si>
  <si>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</si>
  <si>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</si>
  <si>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</si>
  <si>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</si>
  <si>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</si>
  <si>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</si>
  <si>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</si>
  <si>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</si>
  <si>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</si>
  <si>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</si>
  <si>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</si>
  <si>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</si>
  <si>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</si>
  <si>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</si>
  <si>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</si>
  <si>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</si>
  <si>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</si>
  <si>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</si>
  <si>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</si>
  <si>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</si>
  <si>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</si>
  <si>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</si>
  <si>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</si>
  <si>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</si>
  <si>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</si>
  <si>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</si>
  <si>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</si>
  <si>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</si>
  <si>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</si>
  <si>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</si>
  <si>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</si>
  <si>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</si>
  <si>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</si>
  <si>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</si>
  <si>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</si>
  <si>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</si>
  <si>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</si>
  <si>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</si>
  <si>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</si>
  <si>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</si>
  <si>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</si>
  <si>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</si>
  <si>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</si>
  <si>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</si>
  <si>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</si>
  <si>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岡山市の下水道事業の普及率（下水道を使用できる状況下にある人口の割合）及び⑧水洗化率（普及人口のうち実際に下水道に接続している人口）は類似団体（政令市等）の中で、最も低い。これは、平成の一桁になってから本格的に整備した（現在も整備途上である）こと等が要因であ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③類似団体と比べ整備時期が遅いこと等により、経費に占める償還元金の割合が高いため、他都市に比べて低水準となっている。
④類似団体と比べ整備時期が遅いこと等により、高水準となっているが、確実に減少している。
⑤使用料対象としている額に対し、１００％は賄えていない。
⑥資本費が高いこと（④）等により、高い水準にあるが、減少傾向にある。
⑦晴天時一日平均水量÷晴天時現在処理能力×１００で表される指標であるが、分母の能力に県所管の流域下水道を含めていないため、参考外。
⑧整備途上であることから、低い水準にあるが、年々高くなっている。</t>
    <phoneticPr fontId="4"/>
  </si>
  <si>
    <t>　類似団体間での比較では、本格的な整備時期が平成一桁以降と遅いことから、老朽化の指標の数値はいずれも低い。（本市は平成22年度より地方公営企業法を適用しており、①有形固定資産減価償却率（％）は法適用以降の減価償却累計で算出されるため、その点に留意する必要がある。）
　ただし、将来的には多額の更新需要が見込まれることから、長寿命化や改築更新費用の平準化を計画的に進める必要がある。</t>
    <phoneticPr fontId="4"/>
  </si>
  <si>
    <t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</si>
</sst>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4-4E65-B585-F03B6A20F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0.39</c:v>
                </c:pt>
                <c:pt idx="2">
                  <c:v>0.43</c:v>
                </c:pt>
                <c:pt idx="3">
                  <c:v>0.39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4-4E65-B585-F03B6A20F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239.99</c:v>
                </c:pt>
                <c:pt idx="1">
                  <c:v>227.5</c:v>
                </c:pt>
                <c:pt idx="2">
                  <c:v>224.58</c:v>
                </c:pt>
                <c:pt idx="3">
                  <c:v>218.56</c:v>
                </c:pt>
                <c:pt idx="4">
                  <c:v>222.69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7-4BB5-B30E-CDB4261A7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59.16</c:v>
                </c:pt>
                <c:pt idx="2">
                  <c:v>59.44</c:v>
                </c:pt>
                <c:pt idx="3">
                  <c:v>57.38</c:v>
                </c:pt>
                <c:pt idx="4">
                  <c:v>58.09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7-4BB5-B30E-CDB4261A7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87.36</c:v>
                </c:pt>
                <c:pt idx="1">
                  <c:v>87.88</c:v>
                </c:pt>
                <c:pt idx="2">
                  <c:v>88.21</c:v>
                </c:pt>
                <c:pt idx="3">
                  <c:v>89.03</c:v>
                </c:pt>
                <c:pt idx="4">
                  <c:v>89.57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8-4405-A527-050A28AC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98.76</c:v>
                </c:pt>
                <c:pt idx="1">
                  <c:v>98.86</c:v>
                </c:pt>
                <c:pt idx="2">
                  <c:v>98.9</c:v>
                </c:pt>
                <c:pt idx="3">
                  <c:v>98.98</c:v>
                </c:pt>
                <c:pt idx="4">
                  <c:v>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8-4405-A527-050A28AC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99.91</c:v>
                </c:pt>
                <c:pt idx="2">
                  <c:v>99.83</c:v>
                </c:pt>
                <c:pt idx="3">
                  <c:v>99.79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D-4AF1-8CE5-C7F84E23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108.59</c:v>
                </c:pt>
                <c:pt idx="1">
                  <c:v>109.1</c:v>
                </c:pt>
                <c:pt idx="2">
                  <c:v>109.39</c:v>
                </c:pt>
                <c:pt idx="3">
                  <c:v>109.5</c:v>
                </c:pt>
                <c:pt idx="4">
                  <c:v>108.24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D-4AF1-8CE5-C7F84E23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15.02</c:v>
                </c:pt>
                <c:pt idx="1">
                  <c:v>17.239999999999998</c:v>
                </c:pt>
                <c:pt idx="2">
                  <c:v>19.43</c:v>
                </c:pt>
                <c:pt idx="3">
                  <c:v>21.48</c:v>
                </c:pt>
                <c:pt idx="4">
                  <c:v>23.47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E-404C-A836-25F575DE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43.2</c:v>
                </c:pt>
                <c:pt idx="1">
                  <c:v>44.55</c:v>
                </c:pt>
                <c:pt idx="2">
                  <c:v>45.79</c:v>
                </c:pt>
                <c:pt idx="3">
                  <c:v>47.06</c:v>
                </c:pt>
                <c:pt idx="4">
                  <c:v>48.25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E-404C-A836-25F575DE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2.59</c:v>
                </c:pt>
                <c:pt idx="1">
                  <c:v>3.11</c:v>
                </c:pt>
                <c:pt idx="2">
                  <c:v>3.58</c:v>
                </c:pt>
                <c:pt idx="3">
                  <c:v>3.6</c:v>
                </c:pt>
                <c:pt idx="4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E-4DD8-B575-B5198EC7E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7.39</c:v>
                </c:pt>
                <c:pt idx="1">
                  <c:v>8.25</c:v>
                </c:pt>
                <c:pt idx="2">
                  <c:v>9</c:v>
                </c:pt>
                <c:pt idx="3">
                  <c:v>9.6300000000000008</c:v>
                </c:pt>
                <c:pt idx="4">
                  <c:v>10.76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E-4DD8-B575-B5198EC7E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D-4744-925D-F51A0789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0.36</c:v>
                </c:pt>
                <c:pt idx="2">
                  <c:v>0.22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D-4744-925D-F51A0789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22.6</c:v>
                </c:pt>
                <c:pt idx="1">
                  <c:v>19.37</c:v>
                </c:pt>
                <c:pt idx="2">
                  <c:v>31.84</c:v>
                </c:pt>
                <c:pt idx="3">
                  <c:v>26.6</c:v>
                </c:pt>
                <c:pt idx="4">
                  <c:v>18.87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B-412E-9C18-9F524870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56.18</c:v>
                </c:pt>
                <c:pt idx="1">
                  <c:v>59.45</c:v>
                </c:pt>
                <c:pt idx="2">
                  <c:v>64.94</c:v>
                </c:pt>
                <c:pt idx="3">
                  <c:v>70.08</c:v>
                </c:pt>
                <c:pt idx="4">
                  <c:v>72.92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B-412E-9C18-9F524870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1077.3399999999999</c:v>
                </c:pt>
                <c:pt idx="1">
                  <c:v>1057.6199999999999</c:v>
                </c:pt>
                <c:pt idx="2">
                  <c:v>1031.3599999999999</c:v>
                </c:pt>
                <c:pt idx="3">
                  <c:v>1007.32</c:v>
                </c:pt>
                <c:pt idx="4">
                  <c:v>972.21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9-48CA-BC72-C4086CBC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594.09</c:v>
                </c:pt>
                <c:pt idx="1">
                  <c:v>576.02</c:v>
                </c:pt>
                <c:pt idx="2">
                  <c:v>549.48</c:v>
                </c:pt>
                <c:pt idx="3">
                  <c:v>537.13</c:v>
                </c:pt>
                <c:pt idx="4">
                  <c:v>531.38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9-48CA-BC72-C4086CBC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97.99</c:v>
                </c:pt>
                <c:pt idx="1">
                  <c:v>97.32</c:v>
                </c:pt>
                <c:pt idx="2">
                  <c:v>98.53</c:v>
                </c:pt>
                <c:pt idx="3">
                  <c:v>98.11</c:v>
                </c:pt>
                <c:pt idx="4">
                  <c:v>99.44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9-479A-B557-55906044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114.03</c:v>
                </c:pt>
                <c:pt idx="1">
                  <c:v>113.34</c:v>
                </c:pt>
                <c:pt idx="2">
                  <c:v>113.83</c:v>
                </c:pt>
                <c:pt idx="3">
                  <c:v>112.43</c:v>
                </c:pt>
                <c:pt idx="4">
                  <c:v>110.92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9-479A-B557-55906044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189.43</c:v>
                </c:pt>
                <c:pt idx="1">
                  <c:v>189.15</c:v>
                </c:pt>
                <c:pt idx="2">
                  <c:v>186.38</c:v>
                </c:pt>
                <c:pt idx="3">
                  <c:v>186.8</c:v>
                </c:pt>
                <c:pt idx="4">
                  <c:v>183.48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1-4542-AD28-08E666750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116.93</c:v>
                </c:pt>
                <c:pt idx="1">
                  <c:v>117.4</c:v>
                </c:pt>
                <c:pt idx="2">
                  <c:v>116.87</c:v>
                </c:pt>
                <c:pt idx="3">
                  <c:v>118.55</c:v>
                </c:pt>
                <c:pt idx="4">
                  <c:v>119.33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1-4542-AD28-08E666750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CH71" sqref="CH7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岡山県　岡山市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政令市等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708973</v>
      </c>
      <c r="AM8" s="51"/>
      <c r="AN8" s="51"/>
      <c r="AO8" s="51"/>
      <c r="AP8" s="51"/>
      <c r="AQ8" s="51"/>
      <c r="AR8" s="51"/>
      <c r="AS8" s="51"/>
      <c r="AT8" s="46">
        <f>データ!T6</f>
        <v>789.95</v>
      </c>
      <c r="AU8" s="46"/>
      <c r="AV8" s="46"/>
      <c r="AW8" s="46"/>
      <c r="AX8" s="46"/>
      <c r="AY8" s="46"/>
      <c r="AZ8" s="46"/>
      <c r="BA8" s="46"/>
      <c r="BB8" s="46">
        <f>データ!U6</f>
        <v>897.49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41.09</v>
      </c>
      <c r="J10" s="46"/>
      <c r="K10" s="46"/>
      <c r="L10" s="46"/>
      <c r="M10" s="46"/>
      <c r="N10" s="46"/>
      <c r="O10" s="46"/>
      <c r="P10" s="46">
        <f>データ!P6</f>
        <v>66.55</v>
      </c>
      <c r="Q10" s="46"/>
      <c r="R10" s="46"/>
      <c r="S10" s="46"/>
      <c r="T10" s="46"/>
      <c r="U10" s="46"/>
      <c r="V10" s="46"/>
      <c r="W10" s="46">
        <f>データ!Q6</f>
        <v>86.81</v>
      </c>
      <c r="X10" s="46"/>
      <c r="Y10" s="46"/>
      <c r="Z10" s="46"/>
      <c r="AA10" s="46"/>
      <c r="AB10" s="46"/>
      <c r="AC10" s="46"/>
      <c r="AD10" s="51">
        <f>データ!R6</f>
        <v>3011</v>
      </c>
      <c r="AE10" s="51"/>
      <c r="AF10" s="51"/>
      <c r="AG10" s="51"/>
      <c r="AH10" s="51"/>
      <c r="AI10" s="51"/>
      <c r="AJ10" s="51"/>
      <c r="AK10" s="2"/>
      <c r="AL10" s="51">
        <f>データ!V6</f>
        <v>471145</v>
      </c>
      <c r="AM10" s="51"/>
      <c r="AN10" s="51"/>
      <c r="AO10" s="51"/>
      <c r="AP10" s="51"/>
      <c r="AQ10" s="51"/>
      <c r="AR10" s="51"/>
      <c r="AS10" s="51"/>
      <c r="AT10" s="46">
        <f>データ!W6</f>
        <v>75.510000000000005</v>
      </c>
      <c r="AU10" s="46"/>
      <c r="AV10" s="46"/>
      <c r="AW10" s="46"/>
      <c r="AX10" s="46"/>
      <c r="AY10" s="46"/>
      <c r="AZ10" s="46"/>
      <c r="BA10" s="46"/>
      <c r="BB10" s="46">
        <f>データ!X6</f>
        <v>6239.5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Mkdeogr6XCIKYJpnezezo2FunAw7YwSaBg82kAO6jE0H3z1NqNJTwI43ZuHNNxYQzYCy3qygs/HF6Dn55dn2tw==" saltValue="1GN6PiA4HtwNXu1fUGsi7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331007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岡山県　岡山市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政令市等</v>
      </c>
      <c r="M6" s="33" t="str">
        <f t="shared" si="3"/>
        <v>非設置</v>
      </c>
      <c r="N6" s="34" t="str">
        <f t="shared" si="3"/>
        <v>-</v>
      </c>
      <c r="O6" s="34">
        <f t="shared" si="3"/>
        <v>41.09</v>
      </c>
      <c r="P6" s="34">
        <f t="shared" si="3"/>
        <v>66.55</v>
      </c>
      <c r="Q6" s="34">
        <f t="shared" si="3"/>
        <v>86.81</v>
      </c>
      <c r="R6" s="34">
        <f t="shared" si="3"/>
        <v>3011</v>
      </c>
      <c r="S6" s="34">
        <f t="shared" si="3"/>
        <v>708973</v>
      </c>
      <c r="T6" s="34">
        <f t="shared" si="3"/>
        <v>789.95</v>
      </c>
      <c r="U6" s="34">
        <f t="shared" si="3"/>
        <v>897.49</v>
      </c>
      <c r="V6" s="34">
        <f t="shared" si="3"/>
        <v>471145</v>
      </c>
      <c r="W6" s="34">
        <f t="shared" si="3"/>
        <v>75.510000000000005</v>
      </c>
      <c r="X6" s="34">
        <f t="shared" si="3"/>
        <v>6239.5</v>
      </c>
      <c r="Y6" s="35">
        <f>IF(Y7="",NA(),Y7)</f>
        <v>99.99</v>
      </c>
      <c r="Z6" s="35">
        <f t="shared" ref="Z6:AH6" si="4">IF(Z7="",NA(),Z7)</f>
        <v>99.91</v>
      </c>
      <c r="AA6" s="35">
        <f t="shared" si="4"/>
        <v>99.83</v>
      </c>
      <c r="AB6" s="35">
        <f t="shared" si="4"/>
        <v>99.79</v>
      </c>
      <c r="AC6" s="35">
        <f t="shared" si="4"/>
        <v>100.01</v>
      </c>
      <c r="AD6" s="35">
        <f t="shared" si="4"/>
        <v>108.59</v>
      </c>
      <c r="AE6" s="35">
        <f t="shared" si="4"/>
        <v>109.1</v>
      </c>
      <c r="AF6" s="35">
        <f t="shared" si="4"/>
        <v>109.39</v>
      </c>
      <c r="AG6" s="35">
        <f t="shared" si="4"/>
        <v>109.5</v>
      </c>
      <c r="AH6" s="35">
        <f t="shared" si="4"/>
        <v>108.24</v>
      </c>
      <c r="AI6" s="34" t="str">
        <f>IF(AI7="","",IF(AI7="-","【-】","【"&amp;SUBSTITUTE(TEXT(AI7,"#,##0.00"),"-","△")&amp;"】"))</f>
        <v>【108.07】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0.54</v>
      </c>
      <c r="AP6" s="35">
        <f t="shared" si="5"/>
        <v>0.36</v>
      </c>
      <c r="AQ6" s="35">
        <f t="shared" si="5"/>
        <v>0.22</v>
      </c>
      <c r="AR6" s="35">
        <f t="shared" si="5"/>
        <v>0.01</v>
      </c>
      <c r="AS6" s="34">
        <f t="shared" si="5"/>
        <v>0</v>
      </c>
      <c r="AT6" s="34" t="str">
        <f>IF(AT7="","",IF(AT7="-","【-】","【"&amp;SUBSTITUTE(TEXT(AT7,"#,##0.00"),"-","△")&amp;"】"))</f>
        <v>【3.09】</v>
      </c>
      <c r="AU6" s="35">
        <f>IF(AU7="",NA(),AU7)</f>
        <v>22.6</v>
      </c>
      <c r="AV6" s="35">
        <f t="shared" ref="AV6:BD6" si="6">IF(AV7="",NA(),AV7)</f>
        <v>19.37</v>
      </c>
      <c r="AW6" s="35">
        <f t="shared" si="6"/>
        <v>31.84</v>
      </c>
      <c r="AX6" s="35">
        <f t="shared" si="6"/>
        <v>26.6</v>
      </c>
      <c r="AY6" s="35">
        <f t="shared" si="6"/>
        <v>18.87</v>
      </c>
      <c r="AZ6" s="35">
        <f t="shared" si="6"/>
        <v>56.18</v>
      </c>
      <c r="BA6" s="35">
        <f t="shared" si="6"/>
        <v>59.45</v>
      </c>
      <c r="BB6" s="35">
        <f t="shared" si="6"/>
        <v>64.94</v>
      </c>
      <c r="BC6" s="35">
        <f t="shared" si="6"/>
        <v>70.08</v>
      </c>
      <c r="BD6" s="35">
        <f t="shared" si="6"/>
        <v>72.92</v>
      </c>
      <c r="BE6" s="34" t="str">
        <f>IF(BE7="","",IF(BE7="-","【-】","【"&amp;SUBSTITUTE(TEXT(BE7,"#,##0.00"),"-","△")&amp;"】"))</f>
        <v>【69.54】</v>
      </c>
      <c r="BF6" s="35">
        <f>IF(BF7="",NA(),BF7)</f>
        <v>1077.3399999999999</v>
      </c>
      <c r="BG6" s="35">
        <f t="shared" ref="BG6:BO6" si="7">IF(BG7="",NA(),BG7)</f>
        <v>1057.6199999999999</v>
      </c>
      <c r="BH6" s="35">
        <f t="shared" si="7"/>
        <v>1031.3599999999999</v>
      </c>
      <c r="BI6" s="35">
        <f t="shared" si="7"/>
        <v>1007.32</v>
      </c>
      <c r="BJ6" s="35">
        <f t="shared" si="7"/>
        <v>972.21</v>
      </c>
      <c r="BK6" s="35">
        <f t="shared" si="7"/>
        <v>594.09</v>
      </c>
      <c r="BL6" s="35">
        <f t="shared" si="7"/>
        <v>576.02</v>
      </c>
      <c r="BM6" s="35">
        <f t="shared" si="7"/>
        <v>549.48</v>
      </c>
      <c r="BN6" s="35">
        <f t="shared" si="7"/>
        <v>537.13</v>
      </c>
      <c r="BO6" s="35">
        <f t="shared" si="7"/>
        <v>531.38</v>
      </c>
      <c r="BP6" s="34" t="str">
        <f>IF(BP7="","",IF(BP7="-","【-】","【"&amp;SUBSTITUTE(TEXT(BP7,"#,##0.00"),"-","△")&amp;"】"))</f>
        <v>【682.51】</v>
      </c>
      <c r="BQ6" s="35">
        <f>IF(BQ7="",NA(),BQ7)</f>
        <v>97.99</v>
      </c>
      <c r="BR6" s="35">
        <f t="shared" ref="BR6:BZ6" si="8">IF(BR7="",NA(),BR7)</f>
        <v>97.32</v>
      </c>
      <c r="BS6" s="35">
        <f t="shared" si="8"/>
        <v>98.53</v>
      </c>
      <c r="BT6" s="35">
        <f t="shared" si="8"/>
        <v>98.11</v>
      </c>
      <c r="BU6" s="35">
        <f t="shared" si="8"/>
        <v>99.44</v>
      </c>
      <c r="BV6" s="35">
        <f t="shared" si="8"/>
        <v>114.03</v>
      </c>
      <c r="BW6" s="35">
        <f t="shared" si="8"/>
        <v>113.34</v>
      </c>
      <c r="BX6" s="35">
        <f t="shared" si="8"/>
        <v>113.83</v>
      </c>
      <c r="BY6" s="35">
        <f t="shared" si="8"/>
        <v>112.43</v>
      </c>
      <c r="BZ6" s="35">
        <f t="shared" si="8"/>
        <v>110.92</v>
      </c>
      <c r="CA6" s="34" t="str">
        <f>IF(CA7="","",IF(CA7="-","【-】","【"&amp;SUBSTITUTE(TEXT(CA7,"#,##0.00"),"-","△")&amp;"】"))</f>
        <v>【100.34】</v>
      </c>
      <c r="CB6" s="35">
        <f>IF(CB7="",NA(),CB7)</f>
        <v>189.43</v>
      </c>
      <c r="CC6" s="35">
        <f t="shared" ref="CC6:CK6" si="9">IF(CC7="",NA(),CC7)</f>
        <v>189.15</v>
      </c>
      <c r="CD6" s="35">
        <f t="shared" si="9"/>
        <v>186.38</v>
      </c>
      <c r="CE6" s="35">
        <f t="shared" si="9"/>
        <v>186.8</v>
      </c>
      <c r="CF6" s="35">
        <f t="shared" si="9"/>
        <v>183.48</v>
      </c>
      <c r="CG6" s="35">
        <f t="shared" si="9"/>
        <v>116.93</v>
      </c>
      <c r="CH6" s="35">
        <f t="shared" si="9"/>
        <v>117.4</v>
      </c>
      <c r="CI6" s="35">
        <f t="shared" si="9"/>
        <v>116.87</v>
      </c>
      <c r="CJ6" s="35">
        <f t="shared" si="9"/>
        <v>118.55</v>
      </c>
      <c r="CK6" s="35">
        <f t="shared" si="9"/>
        <v>119.33</v>
      </c>
      <c r="CL6" s="34" t="str">
        <f>IF(CL7="","",IF(CL7="-","【-】","【"&amp;SUBSTITUTE(TEXT(CL7,"#,##0.00"),"-","△")&amp;"】"))</f>
        <v>【136.15】</v>
      </c>
      <c r="CM6" s="35">
        <f>IF(CM7="",NA(),CM7)</f>
        <v>239.99</v>
      </c>
      <c r="CN6" s="35">
        <f t="shared" ref="CN6:CV6" si="10">IF(CN7="",NA(),CN7)</f>
        <v>227.5</v>
      </c>
      <c r="CO6" s="35">
        <f t="shared" si="10"/>
        <v>224.58</v>
      </c>
      <c r="CP6" s="35">
        <f t="shared" si="10"/>
        <v>218.56</v>
      </c>
      <c r="CQ6" s="35">
        <f t="shared" si="10"/>
        <v>222.69</v>
      </c>
      <c r="CR6" s="35">
        <f t="shared" si="10"/>
        <v>58.79</v>
      </c>
      <c r="CS6" s="35">
        <f t="shared" si="10"/>
        <v>59.16</v>
      </c>
      <c r="CT6" s="35">
        <f t="shared" si="10"/>
        <v>59.44</v>
      </c>
      <c r="CU6" s="35">
        <f t="shared" si="10"/>
        <v>57.38</v>
      </c>
      <c r="CV6" s="35">
        <f t="shared" si="10"/>
        <v>58.09</v>
      </c>
      <c r="CW6" s="34" t="str">
        <f>IF(CW7="","",IF(CW7="-","【-】","【"&amp;SUBSTITUTE(TEXT(CW7,"#,##0.00"),"-","△")&amp;"】"))</f>
        <v>【59.64】</v>
      </c>
      <c r="CX6" s="35">
        <f>IF(CX7="",NA(),CX7)</f>
        <v>87.36</v>
      </c>
      <c r="CY6" s="35">
        <f t="shared" ref="CY6:DG6" si="11">IF(CY7="",NA(),CY7)</f>
        <v>87.88</v>
      </c>
      <c r="CZ6" s="35">
        <f t="shared" si="11"/>
        <v>88.21</v>
      </c>
      <c r="DA6" s="35">
        <f t="shared" si="11"/>
        <v>89.03</v>
      </c>
      <c r="DB6" s="35">
        <f t="shared" si="11"/>
        <v>89.57</v>
      </c>
      <c r="DC6" s="35">
        <f t="shared" si="11"/>
        <v>98.76</v>
      </c>
      <c r="DD6" s="35">
        <f t="shared" si="11"/>
        <v>98.86</v>
      </c>
      <c r="DE6" s="35">
        <f t="shared" si="11"/>
        <v>98.9</v>
      </c>
      <c r="DF6" s="35">
        <f t="shared" si="11"/>
        <v>98.98</v>
      </c>
      <c r="DG6" s="35">
        <f t="shared" si="11"/>
        <v>99.01</v>
      </c>
      <c r="DH6" s="34" t="str">
        <f>IF(DH7="","",IF(DH7="-","【-】","【"&amp;SUBSTITUTE(TEXT(DH7,"#,##0.00"),"-","△")&amp;"】"))</f>
        <v>【95.35】</v>
      </c>
      <c r="DI6" s="35">
        <f>IF(DI7="",NA(),DI7)</f>
        <v>15.02</v>
      </c>
      <c r="DJ6" s="35">
        <f t="shared" ref="DJ6:DR6" si="12">IF(DJ7="",NA(),DJ7)</f>
        <v>17.239999999999998</v>
      </c>
      <c r="DK6" s="35">
        <f t="shared" si="12"/>
        <v>19.43</v>
      </c>
      <c r="DL6" s="35">
        <f t="shared" si="12"/>
        <v>21.48</v>
      </c>
      <c r="DM6" s="35">
        <f t="shared" si="12"/>
        <v>23.47</v>
      </c>
      <c r="DN6" s="35">
        <f t="shared" si="12"/>
        <v>43.2</v>
      </c>
      <c r="DO6" s="35">
        <f t="shared" si="12"/>
        <v>44.55</v>
      </c>
      <c r="DP6" s="35">
        <f t="shared" si="12"/>
        <v>45.79</v>
      </c>
      <c r="DQ6" s="35">
        <f t="shared" si="12"/>
        <v>47.06</v>
      </c>
      <c r="DR6" s="35">
        <f t="shared" si="12"/>
        <v>48.25</v>
      </c>
      <c r="DS6" s="34" t="str">
        <f>IF(DS7="","",IF(DS7="-","【-】","【"&amp;SUBSTITUTE(TEXT(DS7,"#,##0.00"),"-","△")&amp;"】"))</f>
        <v>【38.57】</v>
      </c>
      <c r="DT6" s="35">
        <f>IF(DT7="",NA(),DT7)</f>
        <v>2.59</v>
      </c>
      <c r="DU6" s="35">
        <f t="shared" ref="DU6:EC6" si="13">IF(DU7="",NA(),DU7)</f>
        <v>3.11</v>
      </c>
      <c r="DV6" s="35">
        <f t="shared" si="13"/>
        <v>3.58</v>
      </c>
      <c r="DW6" s="35">
        <f t="shared" si="13"/>
        <v>3.6</v>
      </c>
      <c r="DX6" s="35">
        <f t="shared" si="13"/>
        <v>4.05</v>
      </c>
      <c r="DY6" s="35">
        <f t="shared" si="13"/>
        <v>7.39</v>
      </c>
      <c r="DZ6" s="35">
        <f t="shared" si="13"/>
        <v>8.25</v>
      </c>
      <c r="EA6" s="35">
        <f t="shared" si="13"/>
        <v>9</v>
      </c>
      <c r="EB6" s="35">
        <f t="shared" si="13"/>
        <v>9.6300000000000008</v>
      </c>
      <c r="EC6" s="35">
        <f t="shared" si="13"/>
        <v>10.76</v>
      </c>
      <c r="ED6" s="34" t="str">
        <f>IF(ED7="","",IF(ED7="-","【-】","【"&amp;SUBSTITUTE(TEXT(ED7,"#,##0.00"),"-","△")&amp;"】"))</f>
        <v>【5.90】</v>
      </c>
      <c r="EE6" s="35">
        <f>IF(EE7="",NA(),EE7)</f>
        <v>0.05</v>
      </c>
      <c r="EF6" s="35">
        <f t="shared" ref="EF6:EN6" si="14">IF(EF7="",NA(),EF7)</f>
        <v>0.05</v>
      </c>
      <c r="EG6" s="35">
        <f t="shared" si="14"/>
        <v>0.05</v>
      </c>
      <c r="EH6" s="35">
        <f t="shared" si="14"/>
        <v>0.08</v>
      </c>
      <c r="EI6" s="35">
        <f t="shared" si="14"/>
        <v>0.08</v>
      </c>
      <c r="EJ6" s="35">
        <f t="shared" si="14"/>
        <v>0.35</v>
      </c>
      <c r="EK6" s="35">
        <f t="shared" si="14"/>
        <v>0.39</v>
      </c>
      <c r="EL6" s="35">
        <f t="shared" si="14"/>
        <v>0.43</v>
      </c>
      <c r="EM6" s="35">
        <f t="shared" si="14"/>
        <v>0.39</v>
      </c>
      <c r="EN6" s="35">
        <f t="shared" si="14"/>
        <v>0.41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331007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41.09</v>
      </c>
      <c r="P7" s="38">
        <v>66.55</v>
      </c>
      <c r="Q7" s="38">
        <v>86.81</v>
      </c>
      <c r="R7" s="38">
        <v>3011</v>
      </c>
      <c r="S7" s="38">
        <v>708973</v>
      </c>
      <c r="T7" s="38">
        <v>789.95</v>
      </c>
      <c r="U7" s="38">
        <v>897.49</v>
      </c>
      <c r="V7" s="38">
        <v>471145</v>
      </c>
      <c r="W7" s="38">
        <v>75.510000000000005</v>
      </c>
      <c r="X7" s="38">
        <v>6239.5</v>
      </c>
      <c r="Y7" s="38">
        <v>99.99</v>
      </c>
      <c r="Z7" s="38">
        <v>99.91</v>
      </c>
      <c r="AA7" s="38">
        <v>99.83</v>
      </c>
      <c r="AB7" s="38">
        <v>99.79</v>
      </c>
      <c r="AC7" s="38">
        <v>100.01</v>
      </c>
      <c r="AD7" s="38">
        <v>108.59</v>
      </c>
      <c r="AE7" s="38">
        <v>109.1</v>
      </c>
      <c r="AF7" s="38">
        <v>109.39</v>
      </c>
      <c r="AG7" s="38">
        <v>109.5</v>
      </c>
      <c r="AH7" s="38">
        <v>108.24</v>
      </c>
      <c r="AI7" s="38">
        <v>108.07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0.54</v>
      </c>
      <c r="AP7" s="38">
        <v>0.36</v>
      </c>
      <c r="AQ7" s="38">
        <v>0.22</v>
      </c>
      <c r="AR7" s="38">
        <v>0.01</v>
      </c>
      <c r="AS7" s="38">
        <v>0</v>
      </c>
      <c r="AT7" s="38">
        <v>3.09</v>
      </c>
      <c r="AU7" s="38">
        <v>22.6</v>
      </c>
      <c r="AV7" s="38">
        <v>19.37</v>
      </c>
      <c r="AW7" s="38">
        <v>31.84</v>
      </c>
      <c r="AX7" s="38">
        <v>26.6</v>
      </c>
      <c r="AY7" s="38">
        <v>18.87</v>
      </c>
      <c r="AZ7" s="38">
        <v>56.18</v>
      </c>
      <c r="BA7" s="38">
        <v>59.45</v>
      </c>
      <c r="BB7" s="38">
        <v>64.94</v>
      </c>
      <c r="BC7" s="38">
        <v>70.08</v>
      </c>
      <c r="BD7" s="38">
        <v>72.92</v>
      </c>
      <c r="BE7" s="38">
        <v>69.540000000000006</v>
      </c>
      <c r="BF7" s="38">
        <v>1077.3399999999999</v>
      </c>
      <c r="BG7" s="38">
        <v>1057.6199999999999</v>
      </c>
      <c r="BH7" s="38">
        <v>1031.3599999999999</v>
      </c>
      <c r="BI7" s="38">
        <v>1007.32</v>
      </c>
      <c r="BJ7" s="38">
        <v>972.21</v>
      </c>
      <c r="BK7" s="38">
        <v>594.09</v>
      </c>
      <c r="BL7" s="38">
        <v>576.02</v>
      </c>
      <c r="BM7" s="38">
        <v>549.48</v>
      </c>
      <c r="BN7" s="38">
        <v>537.13</v>
      </c>
      <c r="BO7" s="38">
        <v>531.38</v>
      </c>
      <c r="BP7" s="38">
        <v>682.51</v>
      </c>
      <c r="BQ7" s="38">
        <v>97.99</v>
      </c>
      <c r="BR7" s="38">
        <v>97.32</v>
      </c>
      <c r="BS7" s="38">
        <v>98.53</v>
      </c>
      <c r="BT7" s="38">
        <v>98.11</v>
      </c>
      <c r="BU7" s="38">
        <v>99.44</v>
      </c>
      <c r="BV7" s="38">
        <v>114.03</v>
      </c>
      <c r="BW7" s="38">
        <v>113.34</v>
      </c>
      <c r="BX7" s="38">
        <v>113.83</v>
      </c>
      <c r="BY7" s="38">
        <v>112.43</v>
      </c>
      <c r="BZ7" s="38">
        <v>110.92</v>
      </c>
      <c r="CA7" s="38">
        <v>100.34</v>
      </c>
      <c r="CB7" s="38">
        <v>189.43</v>
      </c>
      <c r="CC7" s="38">
        <v>189.15</v>
      </c>
      <c r="CD7" s="38">
        <v>186.38</v>
      </c>
      <c r="CE7" s="38">
        <v>186.8</v>
      </c>
      <c r="CF7" s="38">
        <v>183.48</v>
      </c>
      <c r="CG7" s="38">
        <v>116.93</v>
      </c>
      <c r="CH7" s="38">
        <v>117.4</v>
      </c>
      <c r="CI7" s="38">
        <v>116.87</v>
      </c>
      <c r="CJ7" s="38">
        <v>118.55</v>
      </c>
      <c r="CK7" s="38">
        <v>119.33</v>
      </c>
      <c r="CL7" s="38">
        <v>136.15</v>
      </c>
      <c r="CM7" s="38">
        <v>239.99</v>
      </c>
      <c r="CN7" s="38">
        <v>227.5</v>
      </c>
      <c r="CO7" s="38">
        <v>224.58</v>
      </c>
      <c r="CP7" s="38">
        <v>218.56</v>
      </c>
      <c r="CQ7" s="38">
        <v>222.69</v>
      </c>
      <c r="CR7" s="38">
        <v>58.79</v>
      </c>
      <c r="CS7" s="38">
        <v>59.16</v>
      </c>
      <c r="CT7" s="38">
        <v>59.44</v>
      </c>
      <c r="CU7" s="38">
        <v>57.38</v>
      </c>
      <c r="CV7" s="38">
        <v>58.09</v>
      </c>
      <c r="CW7" s="38">
        <v>59.64</v>
      </c>
      <c r="CX7" s="38">
        <v>87.36</v>
      </c>
      <c r="CY7" s="38">
        <v>87.88</v>
      </c>
      <c r="CZ7" s="38">
        <v>88.21</v>
      </c>
      <c r="DA7" s="38">
        <v>89.03</v>
      </c>
      <c r="DB7" s="38">
        <v>89.57</v>
      </c>
      <c r="DC7" s="38">
        <v>98.76</v>
      </c>
      <c r="DD7" s="38">
        <v>98.86</v>
      </c>
      <c r="DE7" s="38">
        <v>98.9</v>
      </c>
      <c r="DF7" s="38">
        <v>98.98</v>
      </c>
      <c r="DG7" s="38">
        <v>99.01</v>
      </c>
      <c r="DH7" s="38">
        <v>95.35</v>
      </c>
      <c r="DI7" s="38">
        <v>15.02</v>
      </c>
      <c r="DJ7" s="38">
        <v>17.239999999999998</v>
      </c>
      <c r="DK7" s="38">
        <v>19.43</v>
      </c>
      <c r="DL7" s="38">
        <v>21.48</v>
      </c>
      <c r="DM7" s="38">
        <v>23.47</v>
      </c>
      <c r="DN7" s="38">
        <v>43.2</v>
      </c>
      <c r="DO7" s="38">
        <v>44.55</v>
      </c>
      <c r="DP7" s="38">
        <v>45.79</v>
      </c>
      <c r="DQ7" s="38">
        <v>47.06</v>
      </c>
      <c r="DR7" s="38">
        <v>48.25</v>
      </c>
      <c r="DS7" s="38">
        <v>38.57</v>
      </c>
      <c r="DT7" s="38">
        <v>2.59</v>
      </c>
      <c r="DU7" s="38">
        <v>3.11</v>
      </c>
      <c r="DV7" s="38">
        <v>3.58</v>
      </c>
      <c r="DW7" s="38">
        <v>3.6</v>
      </c>
      <c r="DX7" s="38">
        <v>4.05</v>
      </c>
      <c r="DY7" s="38">
        <v>7.39</v>
      </c>
      <c r="DZ7" s="38">
        <v>8.25</v>
      </c>
      <c r="EA7" s="38">
        <v>9</v>
      </c>
      <c r="EB7" s="38">
        <v>9.6300000000000008</v>
      </c>
      <c r="EC7" s="38">
        <v>10.76</v>
      </c>
      <c r="ED7" s="38">
        <v>5.9</v>
      </c>
      <c r="EE7" s="38">
        <v>0.05</v>
      </c>
      <c r="EF7" s="38">
        <v>0.05</v>
      </c>
      <c r="EG7" s="38">
        <v>0.05</v>
      </c>
      <c r="EH7" s="38">
        <v>0.08</v>
      </c>
      <c r="EI7" s="38">
        <v>0.08</v>
      </c>
      <c r="EJ7" s="38">
        <v>0.35</v>
      </c>
      <c r="EK7" s="38">
        <v>0.39</v>
      </c>
      <c r="EL7" s="38">
        <v>0.43</v>
      </c>
      <c r="EM7" s="38">
        <v>0.39</v>
      </c>
      <c r="EN7" s="38">
        <v>0.41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日下</cp:lastModifiedBy>
  <dcterms:created xsi:type="dcterms:W3CDTF">2020-12-04T02:29:27Z</dcterms:created>
  <dcterms:modified xsi:type="dcterms:W3CDTF">2021-01-14T06:38:11Z</dcterms:modified>
  <cp:category/>
</cp:coreProperties>
</file>