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I:\財務課財務係\経営比較分析\経営比較分析表(H31決算)_R02\R030109 公営企業に係る経営比較分析表（令和元年度決算）の分析等について（依頼）\【経営比較分析表】2019_341002_46_010\"/>
    </mc:Choice>
  </mc:AlternateContent>
  <xr:revisionPtr revIDLastSave="0" documentId="13_ncr:1_{A6551BDE-9B2E-42EA-981C-D769DE69A565}" xr6:coauthVersionLast="46" xr6:coauthVersionMax="46" xr10:uidLastSave="{00000000-0000-0000-0000-000000000000}"/>
  <workbookProtection workbookAlgorithmName="SHA-512" workbookHashValue="Hb6gQ9jZhGPkZov48RfxMtbxv8gN1DMJ/ng1TaQ0qQcBRqDWlcPG8t5dAvwwFdTj6jU8W9qSGQ7yEM2gsJqzBw==" workbookSaltValue="sUEj6HHKYiepCM6zjYmAR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<sst xmlns="http://schemas.openxmlformats.org/spreadsheetml/2006/main" count="228" uniqueCount="114">
  <si>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</si>
  <si>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</si>
  <si>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</si>
  <si>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</si>
  <si>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</si>
  <si>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</si>
  <si>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</si>
  <si>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</si>
  <si>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</si>
  <si>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</si>
  <si>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</si>
  <si>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</si>
  <si>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</si>
  <si>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</si>
  <si>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</si>
  <si>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</si>
  <si>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</si>
  <si>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</si>
  <si>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</si>
  <si>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</si>
  <si>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</si>
  <si>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</si>
  <si>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</si>
  <si>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</si>
  <si>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</si>
  <si>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</si>
  <si>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</si>
  <si>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</si>
  <si>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</si>
  <si>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</si>
  <si>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</si>
  <si>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</si>
  <si>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</si>
  <si>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</si>
  <si>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</si>
  <si>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</si>
  <si>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</si>
  <si>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</si>
  <si>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</si>
  <si>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</si>
  <si>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</si>
  <si>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</si>
  <si>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</si>
  <si>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</si>
  <si>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</si>
  <si>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</si>
  <si>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</si>
  <si>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</si>
  <si>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</si>
  <si>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</si>
  <si>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</si>
  <si>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</si>
  <si>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</si>
  <si>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</si>
  <si>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</si>
  <si>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</si>
  <si>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</si>
  <si>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</si>
  <si>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</si>
  <si>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</si>
  <si>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</si>
  <si>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</si>
  <si>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</si>
  <si>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</si>
  <si>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</si>
  <si>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</si>
  <si>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</si>
  <si>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</si>
  <si>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</si>
  <si>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</si>
  <si>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</si>
  <si>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</si>
  <si>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</si>
  <si>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</si>
  <si>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</si>
  <si>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</si>
  <si>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</si>
  <si>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</si>
  <si>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</si>
  <si>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</si>
  <si>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</si>
  <si>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</si>
  <si>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</si>
  <si>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</si>
  <si>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</si>
  <si>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</si>
  <si>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</si>
  <si>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</si>
  <si>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</si>
  <si>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</si>
  <si>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</si>
  <si>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</si>
  <si>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</si>
  <si>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</si>
  <si>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</si>
  <si>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</si>
  <si>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</si>
  <si>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</si>
  <si>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</si>
  <si>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</si>
  <si>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</si>
  <si>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</si>
  <si>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</si>
  <si>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</si>
  <si>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</si>
  <si>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</si>
  <si>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</si>
  <si>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</si>
  <si>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</si>
  <si>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</si>
  <si>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</si>
  <si>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</si>
  <si>
    <r>
      <t>　水道事業運営に当たっては、主要施策や健全経営推進のための取組を織り込んだ中期経営計画を策定し、基幹施設の更新・改良等を図りつつ、経営の効率化や企業債残高の削減などに努めています。
　経営面では、経常損益は黒字を維持していますが、有利子負債である企業債残高</t>
    </r>
    <r>
      <rPr>
        <sz val="10"/>
        <rFont val="ＭＳ ゴシック"/>
        <family val="3"/>
        <charset val="128"/>
      </rPr>
      <t>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平成30年2月に、経営戦略として、広島市水道ビジョンを改定するとともに、中長期的な財政収支の見通しを記載した中期経営計画を策定しており、これに基づき、これまで以上に中長期的な視点に立った計画的な経営を推進し健全経営を維持していきます。</t>
    </r>
    <rPh sb="1" eb="3">
      <t>スイドウ</t>
    </rPh>
    <rPh sb="3" eb="5">
      <t>ジギョウ</t>
    </rPh>
    <rPh sb="5" eb="7">
      <t>ウンエイ</t>
    </rPh>
    <rPh sb="8" eb="9">
      <t>ア</t>
    </rPh>
    <rPh sb="92" eb="94">
      <t>ケイエイ</t>
    </rPh>
    <rPh sb="94" eb="95">
      <t>メン</t>
    </rPh>
    <rPh sb="98" eb="100">
      <t>ケイジョウ</t>
    </rPh>
    <rPh sb="100" eb="102">
      <t>ソンエキ</t>
    </rPh>
    <rPh sb="103" eb="105">
      <t>クロジ</t>
    </rPh>
    <rPh sb="106" eb="108">
      <t>イジ</t>
    </rPh>
    <rPh sb="115" eb="116">
      <t>ユウ</t>
    </rPh>
    <rPh sb="116" eb="118">
      <t>リシ</t>
    </rPh>
    <rPh sb="118" eb="120">
      <t>フサイ</t>
    </rPh>
    <rPh sb="123" eb="125">
      <t>キギョウ</t>
    </rPh>
    <rPh sb="125" eb="126">
      <t>サイ</t>
    </rPh>
    <rPh sb="126" eb="128">
      <t>ザンダカ</t>
    </rPh>
    <rPh sb="129" eb="131">
      <t>ヨクセイ</t>
    </rPh>
    <rPh sb="133" eb="134">
      <t>ヒ</t>
    </rPh>
    <rPh sb="135" eb="136">
      <t>ツヅ</t>
    </rPh>
    <rPh sb="138" eb="140">
      <t>ザイム</t>
    </rPh>
    <rPh sb="140" eb="142">
      <t>タイシツ</t>
    </rPh>
    <rPh sb="143" eb="145">
      <t>キョウカ</t>
    </rPh>
    <rPh sb="146" eb="147">
      <t>ト</t>
    </rPh>
    <rPh sb="148" eb="149">
      <t>ク</t>
    </rPh>
    <rPh sb="153" eb="155">
      <t>ヒツヨウ</t>
    </rPh>
    <rPh sb="163" eb="166">
      <t>シセツメン</t>
    </rPh>
    <rPh sb="169" eb="171">
      <t>スイドウ</t>
    </rPh>
    <rPh sb="171" eb="173">
      <t>シセツ</t>
    </rPh>
    <rPh sb="173" eb="175">
      <t>イジ</t>
    </rPh>
    <rPh sb="175" eb="177">
      <t>ホゼン</t>
    </rPh>
    <rPh sb="177" eb="179">
      <t>ケイカク</t>
    </rPh>
    <rPh sb="180" eb="182">
      <t>サクテイ</t>
    </rPh>
    <rPh sb="184" eb="186">
      <t>シセツ</t>
    </rPh>
    <rPh sb="187" eb="188">
      <t>チョウ</t>
    </rPh>
    <rPh sb="188" eb="191">
      <t>ジュミョウカ</t>
    </rPh>
    <rPh sb="194" eb="196">
      <t>コウシン</t>
    </rPh>
    <rPh sb="196" eb="198">
      <t>ジュヨウ</t>
    </rPh>
    <rPh sb="199" eb="201">
      <t>ヨクセイ</t>
    </rPh>
    <rPh sb="201" eb="202">
      <t>オヨ</t>
    </rPh>
    <rPh sb="203" eb="206">
      <t>ヘイジュンカ</t>
    </rPh>
    <rPh sb="207" eb="208">
      <t>ハカ</t>
    </rPh>
    <rPh sb="218" eb="220">
      <t>カンロ</t>
    </rPh>
    <rPh sb="226" eb="228">
      <t>ロウスイ</t>
    </rPh>
    <rPh sb="228" eb="230">
      <t>ジコ</t>
    </rPh>
    <rPh sb="231" eb="233">
      <t>ハッセイ</t>
    </rPh>
    <rPh sb="233" eb="235">
      <t>ジョウキョウ</t>
    </rPh>
    <rPh sb="240" eb="242">
      <t>マイセツ</t>
    </rPh>
    <rPh sb="242" eb="244">
      <t>ドジョウ</t>
    </rPh>
    <rPh sb="244" eb="245">
      <t>トウ</t>
    </rPh>
    <rPh sb="246" eb="248">
      <t>カンアン</t>
    </rPh>
    <rPh sb="253" eb="256">
      <t>ケイカクテキ</t>
    </rPh>
    <rPh sb="257" eb="259">
      <t>コウシン</t>
    </rPh>
    <rPh sb="259" eb="260">
      <t>トウ</t>
    </rPh>
    <rPh sb="261" eb="263">
      <t>ジッシ</t>
    </rPh>
    <rPh sb="271" eb="273">
      <t>ヘイセイ</t>
    </rPh>
    <rPh sb="275" eb="276">
      <t>ネン</t>
    </rPh>
    <rPh sb="277" eb="278">
      <t>ツキ</t>
    </rPh>
    <rPh sb="280" eb="282">
      <t>ケイエイ</t>
    </rPh>
    <rPh sb="282" eb="284">
      <t>センリャク</t>
    </rPh>
    <rPh sb="288" eb="291">
      <t>ヒロシマシ</t>
    </rPh>
    <rPh sb="291" eb="293">
      <t>スイドウ</t>
    </rPh>
    <rPh sb="298" eb="300">
      <t>カイテイ</t>
    </rPh>
    <rPh sb="307" eb="308">
      <t>ナカ</t>
    </rPh>
    <rPh sb="308" eb="311">
      <t>チョウキテキ</t>
    </rPh>
    <rPh sb="312" eb="314">
      <t>ザイセイ</t>
    </rPh>
    <rPh sb="314" eb="316">
      <t>シュウシ</t>
    </rPh>
    <rPh sb="317" eb="319">
      <t>ミトオ</t>
    </rPh>
    <rPh sb="321" eb="323">
      <t>キサイ</t>
    </rPh>
    <rPh sb="325" eb="327">
      <t>チュウキ</t>
    </rPh>
    <rPh sb="327" eb="329">
      <t>ケイエイ</t>
    </rPh>
    <rPh sb="329" eb="331">
      <t>ケイカク</t>
    </rPh>
    <rPh sb="332" eb="334">
      <t>サクテイ</t>
    </rPh>
    <rPh sb="342" eb="343">
      <t>モト</t>
    </rPh>
    <rPh sb="350" eb="352">
      <t>イジョウ</t>
    </rPh>
    <rPh sb="353" eb="356">
      <t>チュウチョウキ</t>
    </rPh>
    <rPh sb="356" eb="357">
      <t>テキ</t>
    </rPh>
    <rPh sb="358" eb="360">
      <t>シテン</t>
    </rPh>
    <rPh sb="361" eb="362">
      <t>タ</t>
    </rPh>
    <rPh sb="364" eb="367">
      <t>ケイカクテキ</t>
    </rPh>
    <rPh sb="368" eb="370">
      <t>ケイエイ</t>
    </rPh>
    <rPh sb="371" eb="373">
      <t>スイシン</t>
    </rPh>
    <rPh sb="374" eb="376">
      <t>ケンゼン</t>
    </rPh>
    <rPh sb="376" eb="378">
      <t>ケイエイ</t>
    </rPh>
    <rPh sb="379" eb="381">
      <t>イジ</t>
    </rPh>
    <phoneticPr fontId="8"/>
  </si>
  <si>
    <r>
      <t xml:space="preserve">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類似団体平均値を大きく上回っていますが、企業債残高の抑制に努めており、年々着実に低下しています。
⑤料金回収率
  100％を超える水準で推移しており、給水に必要となる費用は水道料金で回収できています。
⑥給水原価
  類似団体平均値を下回る水準にあり、ほぼ横ばいで推移しています。
⑦施設利用率
 平成28年度は将来的な水需要の減少を踏まえ、一部、配水能力を減少させたことから上昇しましたが、配水量の減少に伴い、低下しています。
⑧有収率
  </t>
    </r>
    <r>
      <rPr>
        <sz val="11"/>
        <rFont val="ＭＳ ゴシック"/>
        <family val="3"/>
        <charset val="128"/>
      </rPr>
      <t>平成30年度は豪雨災害の影響等により前年度比較で低下しましたが、令和元年度は再び上昇しています。</t>
    </r>
    <rPh sb="225" eb="226">
      <t>コ</t>
    </rPh>
    <rPh sb="312" eb="314">
      <t>ヘイセイ</t>
    </rPh>
    <rPh sb="316" eb="318">
      <t>ネンド</t>
    </rPh>
    <rPh sb="319" eb="321">
      <t>ショウライ</t>
    </rPh>
    <rPh sb="321" eb="322">
      <t>テキ</t>
    </rPh>
    <rPh sb="323" eb="324">
      <t>ミズ</t>
    </rPh>
    <rPh sb="324" eb="326">
      <t>ジュヨウ</t>
    </rPh>
    <rPh sb="327" eb="329">
      <t>ゲンショウ</t>
    </rPh>
    <rPh sb="330" eb="331">
      <t>フ</t>
    </rPh>
    <rPh sb="334" eb="336">
      <t>イチブ</t>
    </rPh>
    <rPh sb="337" eb="339">
      <t>ハイスイ</t>
    </rPh>
    <rPh sb="339" eb="341">
      <t>ノウリョク</t>
    </rPh>
    <rPh sb="351" eb="353">
      <t>ジョウショウ</t>
    </rPh>
    <rPh sb="359" eb="361">
      <t>ハイスイ</t>
    </rPh>
    <rPh sb="361" eb="362">
      <t>リョウ</t>
    </rPh>
    <rPh sb="363" eb="365">
      <t>ゲンショウ</t>
    </rPh>
    <rPh sb="366" eb="367">
      <t>トモナ</t>
    </rPh>
    <rPh sb="369" eb="371">
      <t>テイカ</t>
    </rPh>
    <rPh sb="399" eb="400">
      <t>トウ</t>
    </rPh>
    <rPh sb="403" eb="406">
      <t>ゼンネンド</t>
    </rPh>
    <rPh sb="406" eb="408">
      <t>ヒカク</t>
    </rPh>
    <rPh sb="409" eb="411">
      <t>テイカ</t>
    </rPh>
    <rPh sb="417" eb="419">
      <t>レイワ</t>
    </rPh>
    <rPh sb="419" eb="422">
      <t>ガンネンド</t>
    </rPh>
    <rPh sb="423" eb="424">
      <t>フタタ</t>
    </rPh>
    <rPh sb="425" eb="427">
      <t>ジョウショウ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</si>
</sst>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0.63</c:v>
                </c:pt>
                <c:pt idx="2">
                  <c:v>0.57999999999999996</c:v>
                </c:pt>
                <c:pt idx="3">
                  <c:v>0.51</c:v>
                </c:pt>
                <c:pt idx="4">
                  <c:v>0.6</c:v>
                </c:pt>
              </c:numCache>
            </c:numRef>
          </c:val>
          <c:extLst>
            <c:ext xmlns:c16="http://schemas.microsoft.com/office/drawing/2014/chart" uri="{C3380CC4-5D6E-409C-BE32-E72D297353CC}">
              <c16:uniqueId val="{00000000-1C15-4274-8676-FD9E1D7364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1C15-4274-8676-FD9E1D7364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59.07</c:v>
                </c:pt>
                <c:pt idx="1">
                  <c:v>59.25</c:v>
                </c:pt>
                <c:pt idx="2">
                  <c:v>59.12</c:v>
                </c:pt>
                <c:pt idx="3">
                  <c:v>58.92</c:v>
                </c:pt>
                <c:pt idx="4">
                  <c:v>58.4</c:v>
                </c:pt>
              </c:numCache>
            </c:numRef>
          </c:val>
          <c:extLst>
            <c:ext xmlns:c16="http://schemas.microsoft.com/office/drawing/2014/chart" uri="{C3380CC4-5D6E-409C-BE32-E72D297353CC}">
              <c16:uniqueId val="{00000000-7B06-445E-BDF8-794821653A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7B06-445E-BDF8-794821653A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93.38</c:v>
                </c:pt>
                <c:pt idx="1">
                  <c:v>94.12</c:v>
                </c:pt>
                <c:pt idx="2">
                  <c:v>94.54</c:v>
                </c:pt>
                <c:pt idx="3">
                  <c:v>94.5</c:v>
                </c:pt>
                <c:pt idx="4">
                  <c:v>94.71</c:v>
                </c:pt>
              </c:numCache>
            </c:numRef>
          </c:val>
          <c:extLst>
            <c:ext xmlns:c16="http://schemas.microsoft.com/office/drawing/2014/chart" uri="{C3380CC4-5D6E-409C-BE32-E72D297353CC}">
              <c16:uniqueId val="{00000000-58B7-46A2-86BB-CE31BFB422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58B7-46A2-86BB-CE31BFB422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110.52</c:v>
                </c:pt>
                <c:pt idx="1">
                  <c:v>110.85</c:v>
                </c:pt>
                <c:pt idx="2">
                  <c:v>109.85</c:v>
                </c:pt>
                <c:pt idx="3">
                  <c:v>108.92</c:v>
                </c:pt>
                <c:pt idx="4">
                  <c:v>107.03</c:v>
                </c:pt>
              </c:numCache>
            </c:numRef>
          </c:val>
          <c:extLst>
            <c:ext xmlns:c16="http://schemas.microsoft.com/office/drawing/2014/chart" uri="{C3380CC4-5D6E-409C-BE32-E72D297353CC}">
              <c16:uniqueId val="{00000000-064C-4CF3-9156-6CD1C0C6B9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064C-4CF3-9156-6CD1C0C6B9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51.39</c:v>
                </c:pt>
                <c:pt idx="1">
                  <c:v>52.28</c:v>
                </c:pt>
                <c:pt idx="2">
                  <c:v>53</c:v>
                </c:pt>
                <c:pt idx="3">
                  <c:v>54.12</c:v>
                </c:pt>
                <c:pt idx="4">
                  <c:v>55.31</c:v>
                </c:pt>
              </c:numCache>
            </c:numRef>
          </c:val>
          <c:extLst>
            <c:ext xmlns:c16="http://schemas.microsoft.com/office/drawing/2014/chart" uri="{C3380CC4-5D6E-409C-BE32-E72D297353CC}">
              <c16:uniqueId val="{00000000-F993-495F-9304-27CBD47306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F993-495F-9304-27CBD47306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16.91</c:v>
                </c:pt>
                <c:pt idx="1">
                  <c:v>18.649999999999999</c:v>
                </c:pt>
                <c:pt idx="2">
                  <c:v>20.37</c:v>
                </c:pt>
                <c:pt idx="3">
                  <c:v>22.46</c:v>
                </c:pt>
                <c:pt idx="4">
                  <c:v>23.68</c:v>
                </c:pt>
              </c:numCache>
            </c:numRef>
          </c:val>
          <c:extLst>
            <c:ext xmlns:c16="http://schemas.microsoft.com/office/drawing/2014/chart" uri="{C3380CC4-5D6E-409C-BE32-E72D297353CC}">
              <c16:uniqueId val="{00000000-1C3B-4034-8A82-43285DD846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1C3B-4034-8A82-43285DD846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A-4087-9319-20920225EA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8A-4087-9319-20920225EA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126.07</c:v>
                </c:pt>
                <c:pt idx="1">
                  <c:v>129.68</c:v>
                </c:pt>
                <c:pt idx="2">
                  <c:v>139.94</c:v>
                </c:pt>
                <c:pt idx="3">
                  <c:v>146.74</c:v>
                </c:pt>
                <c:pt idx="4">
                  <c:v>142.47999999999999</c:v>
                </c:pt>
              </c:numCache>
            </c:numRef>
          </c:val>
          <c:extLst>
            <c:ext xmlns:c16="http://schemas.microsoft.com/office/drawing/2014/chart" uri="{C3380CC4-5D6E-409C-BE32-E72D297353CC}">
              <c16:uniqueId val="{00000000-DDDB-417B-B6B0-B910A28BF3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DDDB-417B-B6B0-B910A28BF3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399.52</c:v>
                </c:pt>
                <c:pt idx="1">
                  <c:v>388.5</c:v>
                </c:pt>
                <c:pt idx="2">
                  <c:v>375.77</c:v>
                </c:pt>
                <c:pt idx="3">
                  <c:v>365.88</c:v>
                </c:pt>
                <c:pt idx="4">
                  <c:v>358.09</c:v>
                </c:pt>
              </c:numCache>
            </c:numRef>
          </c:val>
          <c:extLst>
            <c:ext xmlns:c16="http://schemas.microsoft.com/office/drawing/2014/chart" uri="{C3380CC4-5D6E-409C-BE32-E72D297353CC}">
              <c16:uniqueId val="{00000000-3428-49E3-8E02-060DFFF88E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3428-49E3-8E02-060DFFF88E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104.54</c:v>
                </c:pt>
                <c:pt idx="1">
                  <c:v>103.73</c:v>
                </c:pt>
                <c:pt idx="2">
                  <c:v>104.63</c:v>
                </c:pt>
                <c:pt idx="3">
                  <c:v>103.88</c:v>
                </c:pt>
                <c:pt idx="4">
                  <c:v>101.88</c:v>
                </c:pt>
              </c:numCache>
            </c:numRef>
          </c:val>
          <c:extLst>
            <c:ext xmlns:c16="http://schemas.microsoft.com/office/drawing/2014/chart" uri="{C3380CC4-5D6E-409C-BE32-E72D297353CC}">
              <c16:uniqueId val="{00000000-F20E-42C5-BFA5-637D17B2A0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F20E-42C5-BFA5-637D17B2A0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144.01</c:v>
                </c:pt>
                <c:pt idx="1">
                  <c:v>144.88</c:v>
                </c:pt>
                <c:pt idx="2">
                  <c:v>143.44</c:v>
                </c:pt>
                <c:pt idx="3">
                  <c:v>144.06</c:v>
                </c:pt>
                <c:pt idx="4">
                  <c:v>146.18</c:v>
                </c:pt>
              </c:numCache>
            </c:numRef>
          </c:val>
          <c:extLst>
            <c:ext xmlns:c16="http://schemas.microsoft.com/office/drawing/2014/chart" uri="{C3380CC4-5D6E-409C-BE32-E72D297353CC}">
              <c16:uniqueId val="{00000000-C97D-489E-99E4-5467B703E3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C97D-489E-99E4-5467B703E3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広島県　広島市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政令市等</v>
      </c>
      <c r="X8" s="80"/>
      <c r="Y8" s="80"/>
      <c r="Z8" s="80"/>
      <c r="AA8" s="80"/>
      <c r="AB8" s="80"/>
      <c r="AC8" s="80"/>
      <c r="AD8" s="80" t="str">
        <f>データ!$M$6</f>
        <v>自治体職員</v>
      </c>
      <c r="AE8" s="80"/>
      <c r="AF8" s="80"/>
      <c r="AG8" s="80"/>
      <c r="AH8" s="80"/>
      <c r="AI8" s="80"/>
      <c r="AJ8" s="80"/>
      <c r="AK8" s="4"/>
      <c r="AL8" s="68">
        <f>データ!$R$6</f>
        <v>1195775</v>
      </c>
      <c r="AM8" s="68"/>
      <c r="AN8" s="68"/>
      <c r="AO8" s="68"/>
      <c r="AP8" s="68"/>
      <c r="AQ8" s="68"/>
      <c r="AR8" s="68"/>
      <c r="AS8" s="68"/>
      <c r="AT8" s="64">
        <f>データ!$S$6</f>
        <v>906.68</v>
      </c>
      <c r="AU8" s="65"/>
      <c r="AV8" s="65"/>
      <c r="AW8" s="65"/>
      <c r="AX8" s="65"/>
      <c r="AY8" s="65"/>
      <c r="AZ8" s="65"/>
      <c r="BA8" s="65"/>
      <c r="BB8" s="67">
        <f>データ!$T$6</f>
        <v>1318.85</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65.27</v>
      </c>
      <c r="J10" s="65"/>
      <c r="K10" s="65"/>
      <c r="L10" s="65"/>
      <c r="M10" s="65"/>
      <c r="N10" s="65"/>
      <c r="O10" s="66"/>
      <c r="P10" s="67">
        <f>データ!$P$6</f>
        <v>97.94</v>
      </c>
      <c r="Q10" s="67"/>
      <c r="R10" s="67"/>
      <c r="S10" s="67"/>
      <c r="T10" s="67"/>
      <c r="U10" s="67"/>
      <c r="V10" s="67"/>
      <c r="W10" s="68">
        <f>データ!$Q$6</f>
        <v>2398</v>
      </c>
      <c r="X10" s="68"/>
      <c r="Y10" s="68"/>
      <c r="Z10" s="68"/>
      <c r="AA10" s="68"/>
      <c r="AB10" s="68"/>
      <c r="AC10" s="68"/>
      <c r="AD10" s="2"/>
      <c r="AE10" s="2"/>
      <c r="AF10" s="2"/>
      <c r="AG10" s="2"/>
      <c r="AH10" s="4"/>
      <c r="AI10" s="4"/>
      <c r="AJ10" s="4"/>
      <c r="AK10" s="4"/>
      <c r="AL10" s="68">
        <f>データ!$U$6</f>
        <v>1233302</v>
      </c>
      <c r="AM10" s="68"/>
      <c r="AN10" s="68"/>
      <c r="AO10" s="68"/>
      <c r="AP10" s="68"/>
      <c r="AQ10" s="68"/>
      <c r="AR10" s="68"/>
      <c r="AS10" s="68"/>
      <c r="AT10" s="64">
        <f>データ!$V$6</f>
        <v>272.45999999999998</v>
      </c>
      <c r="AU10" s="65"/>
      <c r="AV10" s="65"/>
      <c r="AW10" s="65"/>
      <c r="AX10" s="65"/>
      <c r="AY10" s="65"/>
      <c r="AZ10" s="65"/>
      <c r="BA10" s="65"/>
      <c r="BB10" s="67">
        <f>データ!$W$6</f>
        <v>4526.54</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WGI0mTwVWcGPOHqB+PfyJzTR45us4qIt7j11AzgVgvBW9Hu6/ns0FMvUpA4BNuF8+ndZP6rkg36xrRxPdGchQ==" saltValue="r1OVw73x7ME1h4yd6e5s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341002</v>
      </c>
      <c r="D6" s="34">
        <f t="shared" si="3"/>
        <v>46</v>
      </c>
      <c r="E6" s="34">
        <f t="shared" si="3"/>
        <v>1</v>
      </c>
      <c r="F6" s="34">
        <f t="shared" si="3"/>
        <v>0</v>
      </c>
      <c r="G6" s="34">
        <f t="shared" si="3"/>
        <v>1</v>
      </c>
      <c r="H6" s="34" t="str">
        <f t="shared" si="3"/>
        <v>広島県　広島市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65.27</v>
      </c>
      <c r="P6" s="35">
        <f t="shared" si="3"/>
        <v>97.94</v>
      </c>
      <c r="Q6" s="35">
        <f t="shared" si="3"/>
        <v>2398</v>
      </c>
      <c r="R6" s="35">
        <f t="shared" si="3"/>
        <v>1195775</v>
      </c>
      <c r="S6" s="35">
        <f t="shared" si="3"/>
        <v>906.68</v>
      </c>
      <c r="T6" s="35">
        <f t="shared" si="3"/>
        <v>1318.85</v>
      </c>
      <c r="U6" s="35">
        <f t="shared" si="3"/>
        <v>1233302</v>
      </c>
      <c r="V6" s="35">
        <f t="shared" si="3"/>
        <v>272.45999999999998</v>
      </c>
      <c r="W6" s="35">
        <f t="shared" si="3"/>
        <v>4526.54</v>
      </c>
      <c r="X6" s="36">
        <f>IF(X7="",NA(),X7)</f>
        <v>110.52</v>
      </c>
      <c r="Y6" s="36">
        <f t="shared" ref="Y6:AG6" si="4">IF(Y7="",NA(),Y7)</f>
        <v>110.85</v>
      </c>
      <c r="Z6" s="36">
        <f t="shared" si="4"/>
        <v>109.85</v>
      </c>
      <c r="AA6" s="36">
        <f t="shared" si="4"/>
        <v>108.92</v>
      </c>
      <c r="AB6" s="36">
        <f t="shared" si="4"/>
        <v>107.03</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126.07</v>
      </c>
      <c r="AU6" s="36">
        <f t="shared" ref="AU6:BC6" si="6">IF(AU7="",NA(),AU7)</f>
        <v>129.68</v>
      </c>
      <c r="AV6" s="36">
        <f t="shared" si="6"/>
        <v>139.94</v>
      </c>
      <c r="AW6" s="36">
        <f t="shared" si="6"/>
        <v>146.74</v>
      </c>
      <c r="AX6" s="36">
        <f t="shared" si="6"/>
        <v>142.47999999999999</v>
      </c>
      <c r="AY6" s="36">
        <f t="shared" si="6"/>
        <v>168.99</v>
      </c>
      <c r="AZ6" s="36">
        <f t="shared" si="6"/>
        <v>159.12</v>
      </c>
      <c r="BA6" s="36">
        <f t="shared" si="6"/>
        <v>169.68</v>
      </c>
      <c r="BB6" s="36">
        <f t="shared" si="6"/>
        <v>166.51</v>
      </c>
      <c r="BC6" s="36">
        <f t="shared" si="6"/>
        <v>172.47</v>
      </c>
      <c r="BD6" s="35" t="str">
        <f>IF(BD7="","",IF(BD7="-","【-】","【"&amp;SUBSTITUTE(TEXT(BD7,"#,##0.00"),"-","△")&amp;"】"))</f>
        <v>【264.97】</v>
      </c>
      <c r="BE6" s="36">
        <f>IF(BE7="",NA(),BE7)</f>
        <v>399.52</v>
      </c>
      <c r="BF6" s="36">
        <f t="shared" ref="BF6:BN6" si="7">IF(BF7="",NA(),BF7)</f>
        <v>388.5</v>
      </c>
      <c r="BG6" s="36">
        <f t="shared" si="7"/>
        <v>375.77</v>
      </c>
      <c r="BH6" s="36">
        <f t="shared" si="7"/>
        <v>365.88</v>
      </c>
      <c r="BI6" s="36">
        <f t="shared" si="7"/>
        <v>358.09</v>
      </c>
      <c r="BJ6" s="36">
        <f t="shared" si="7"/>
        <v>212.16</v>
      </c>
      <c r="BK6" s="36">
        <f t="shared" si="7"/>
        <v>206.16</v>
      </c>
      <c r="BL6" s="36">
        <f t="shared" si="7"/>
        <v>203.63</v>
      </c>
      <c r="BM6" s="36">
        <f t="shared" si="7"/>
        <v>198.51</v>
      </c>
      <c r="BN6" s="36">
        <f t="shared" si="7"/>
        <v>193.57</v>
      </c>
      <c r="BO6" s="35" t="str">
        <f>IF(BO7="","",IF(BO7="-","【-】","【"&amp;SUBSTITUTE(TEXT(BO7,"#,##0.00"),"-","△")&amp;"】"))</f>
        <v>【266.61】</v>
      </c>
      <c r="BP6" s="36">
        <f>IF(BP7="",NA(),BP7)</f>
        <v>104.54</v>
      </c>
      <c r="BQ6" s="36">
        <f t="shared" ref="BQ6:BY6" si="8">IF(BQ7="",NA(),BQ7)</f>
        <v>103.73</v>
      </c>
      <c r="BR6" s="36">
        <f t="shared" si="8"/>
        <v>104.63</v>
      </c>
      <c r="BS6" s="36">
        <f t="shared" si="8"/>
        <v>103.88</v>
      </c>
      <c r="BT6" s="36">
        <f t="shared" si="8"/>
        <v>101.88</v>
      </c>
      <c r="BU6" s="36">
        <f t="shared" si="8"/>
        <v>104.16</v>
      </c>
      <c r="BV6" s="36">
        <f t="shared" si="8"/>
        <v>104.03</v>
      </c>
      <c r="BW6" s="36">
        <f t="shared" si="8"/>
        <v>103.04</v>
      </c>
      <c r="BX6" s="36">
        <f t="shared" si="8"/>
        <v>103.28</v>
      </c>
      <c r="BY6" s="36">
        <f t="shared" si="8"/>
        <v>102.26</v>
      </c>
      <c r="BZ6" s="35" t="str">
        <f>IF(BZ7="","",IF(BZ7="-","【-】","【"&amp;SUBSTITUTE(TEXT(BZ7,"#,##0.00"),"-","△")&amp;"】"))</f>
        <v>【103.24】</v>
      </c>
      <c r="CA6" s="36">
        <f>IF(CA7="",NA(),CA7)</f>
        <v>144.01</v>
      </c>
      <c r="CB6" s="36">
        <f t="shared" ref="CB6:CJ6" si="9">IF(CB7="",NA(),CB7)</f>
        <v>144.88</v>
      </c>
      <c r="CC6" s="36">
        <f t="shared" si="9"/>
        <v>143.44</v>
      </c>
      <c r="CD6" s="36">
        <f t="shared" si="9"/>
        <v>144.06</v>
      </c>
      <c r="CE6" s="36">
        <f t="shared" si="9"/>
        <v>146.18</v>
      </c>
      <c r="CF6" s="36">
        <f t="shared" si="9"/>
        <v>171.29</v>
      </c>
      <c r="CG6" s="36">
        <f t="shared" si="9"/>
        <v>171.54</v>
      </c>
      <c r="CH6" s="36">
        <f t="shared" si="9"/>
        <v>173</v>
      </c>
      <c r="CI6" s="36">
        <f t="shared" si="9"/>
        <v>173.11</v>
      </c>
      <c r="CJ6" s="36">
        <f t="shared" si="9"/>
        <v>174.34</v>
      </c>
      <c r="CK6" s="35" t="str">
        <f>IF(CK7="","",IF(CK7="-","【-】","【"&amp;SUBSTITUTE(TEXT(CK7,"#,##0.00"),"-","△")&amp;"】"))</f>
        <v>【168.38】</v>
      </c>
      <c r="CL6" s="36">
        <f>IF(CL7="",NA(),CL7)</f>
        <v>59.07</v>
      </c>
      <c r="CM6" s="36">
        <f t="shared" ref="CM6:CU6" si="10">IF(CM7="",NA(),CM7)</f>
        <v>59.25</v>
      </c>
      <c r="CN6" s="36">
        <f t="shared" si="10"/>
        <v>59.12</v>
      </c>
      <c r="CO6" s="36">
        <f t="shared" si="10"/>
        <v>58.92</v>
      </c>
      <c r="CP6" s="36">
        <f t="shared" si="10"/>
        <v>58.4</v>
      </c>
      <c r="CQ6" s="36">
        <f t="shared" si="10"/>
        <v>58.67</v>
      </c>
      <c r="CR6" s="36">
        <f t="shared" si="10"/>
        <v>59</v>
      </c>
      <c r="CS6" s="36">
        <f t="shared" si="10"/>
        <v>59.36</v>
      </c>
      <c r="CT6" s="36">
        <f t="shared" si="10"/>
        <v>59.32</v>
      </c>
      <c r="CU6" s="36">
        <f t="shared" si="10"/>
        <v>59.12</v>
      </c>
      <c r="CV6" s="35" t="str">
        <f>IF(CV7="","",IF(CV7="-","【-】","【"&amp;SUBSTITUTE(TEXT(CV7,"#,##0.00"),"-","△")&amp;"】"))</f>
        <v>【60.00】</v>
      </c>
      <c r="CW6" s="36">
        <f>IF(CW7="",NA(),CW7)</f>
        <v>93.38</v>
      </c>
      <c r="CX6" s="36">
        <f t="shared" ref="CX6:DF6" si="11">IF(CX7="",NA(),CX7)</f>
        <v>94.12</v>
      </c>
      <c r="CY6" s="36">
        <f t="shared" si="11"/>
        <v>94.54</v>
      </c>
      <c r="CZ6" s="36">
        <f t="shared" si="11"/>
        <v>94.5</v>
      </c>
      <c r="DA6" s="36">
        <f t="shared" si="11"/>
        <v>94.71</v>
      </c>
      <c r="DB6" s="36">
        <f t="shared" si="11"/>
        <v>93.36</v>
      </c>
      <c r="DC6" s="36">
        <f t="shared" si="11"/>
        <v>93.69</v>
      </c>
      <c r="DD6" s="36">
        <f t="shared" si="11"/>
        <v>93.82</v>
      </c>
      <c r="DE6" s="36">
        <f t="shared" si="11"/>
        <v>93.74</v>
      </c>
      <c r="DF6" s="36">
        <f t="shared" si="11"/>
        <v>93.64</v>
      </c>
      <c r="DG6" s="35" t="str">
        <f>IF(DG7="","",IF(DG7="-","【-】","【"&amp;SUBSTITUTE(TEXT(DG7,"#,##0.00"),"-","△")&amp;"】"))</f>
        <v>【89.80】</v>
      </c>
      <c r="DH6" s="36">
        <f>IF(DH7="",NA(),DH7)</f>
        <v>51.39</v>
      </c>
      <c r="DI6" s="36">
        <f t="shared" ref="DI6:DQ6" si="12">IF(DI7="",NA(),DI7)</f>
        <v>52.28</v>
      </c>
      <c r="DJ6" s="36">
        <f t="shared" si="12"/>
        <v>53</v>
      </c>
      <c r="DK6" s="36">
        <f t="shared" si="12"/>
        <v>54.12</v>
      </c>
      <c r="DL6" s="36">
        <f t="shared" si="12"/>
        <v>55.31</v>
      </c>
      <c r="DM6" s="36">
        <f t="shared" si="12"/>
        <v>47.39</v>
      </c>
      <c r="DN6" s="36">
        <f t="shared" si="12"/>
        <v>48.05</v>
      </c>
      <c r="DO6" s="36">
        <f t="shared" si="12"/>
        <v>48.64</v>
      </c>
      <c r="DP6" s="36">
        <f t="shared" si="12"/>
        <v>49.23</v>
      </c>
      <c r="DQ6" s="36">
        <f t="shared" si="12"/>
        <v>49.78</v>
      </c>
      <c r="DR6" s="35" t="str">
        <f>IF(DR7="","",IF(DR7="-","【-】","【"&amp;SUBSTITUTE(TEXT(DR7,"#,##0.00"),"-","△")&amp;"】"))</f>
        <v>【49.59】</v>
      </c>
      <c r="DS6" s="36">
        <f>IF(DS7="",NA(),DS7)</f>
        <v>16.91</v>
      </c>
      <c r="DT6" s="36">
        <f t="shared" ref="DT6:EB6" si="13">IF(DT7="",NA(),DT7)</f>
        <v>18.649999999999999</v>
      </c>
      <c r="DU6" s="36">
        <f t="shared" si="13"/>
        <v>20.37</v>
      </c>
      <c r="DV6" s="36">
        <f t="shared" si="13"/>
        <v>22.46</v>
      </c>
      <c r="DW6" s="36">
        <f t="shared" si="13"/>
        <v>23.68</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0.48</v>
      </c>
      <c r="EE6" s="36">
        <f t="shared" ref="EE6:EM6" si="14">IF(EE7="",NA(),EE7)</f>
        <v>0.63</v>
      </c>
      <c r="EF6" s="36">
        <f t="shared" si="14"/>
        <v>0.57999999999999996</v>
      </c>
      <c r="EG6" s="36">
        <f t="shared" si="14"/>
        <v>0.51</v>
      </c>
      <c r="EH6" s="36">
        <f t="shared" si="14"/>
        <v>0.6</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341002</v>
      </c>
      <c r="D7" s="38">
        <v>46</v>
      </c>
      <c r="E7" s="38">
        <v>1</v>
      </c>
      <c r="F7" s="38">
        <v>0</v>
      </c>
      <c r="G7" s="38">
        <v>1</v>
      </c>
      <c r="H7" s="38" t="s">
        <v>93</v>
      </c>
      <c r="I7" s="38" t="s">
        <v>94</v>
      </c>
      <c r="J7" s="38" t="s">
        <v>95</v>
      </c>
      <c r="K7" s="38" t="s">
        <v>96</v>
      </c>
      <c r="L7" s="38" t="s">
        <v>97</v>
      </c>
      <c r="M7" s="38" t="s">
        <v>98</v>
      </c>
      <c r="N7" s="39" t="s">
        <v>99</v>
      </c>
      <c r="O7" s="39">
        <v>65.27</v>
      </c>
      <c r="P7" s="39">
        <v>97.94</v>
      </c>
      <c r="Q7" s="39">
        <v>2398</v>
      </c>
      <c r="R7" s="39">
        <v>1195775</v>
      </c>
      <c r="S7" s="39">
        <v>906.68</v>
      </c>
      <c r="T7" s="39">
        <v>1318.85</v>
      </c>
      <c r="U7" s="39">
        <v>1233302</v>
      </c>
      <c r="V7" s="39">
        <v>272.45999999999998</v>
      </c>
      <c r="W7" s="39">
        <v>4526.54</v>
      </c>
      <c r="X7" s="39">
        <v>110.52</v>
      </c>
      <c r="Y7" s="39">
        <v>110.85</v>
      </c>
      <c r="Z7" s="39">
        <v>109.85</v>
      </c>
      <c r="AA7" s="39">
        <v>108.92</v>
      </c>
      <c r="AB7" s="39">
        <v>107.03</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126.07</v>
      </c>
      <c r="AU7" s="39">
        <v>129.68</v>
      </c>
      <c r="AV7" s="39">
        <v>139.94</v>
      </c>
      <c r="AW7" s="39">
        <v>146.74</v>
      </c>
      <c r="AX7" s="39">
        <v>142.47999999999999</v>
      </c>
      <c r="AY7" s="39">
        <v>168.99</v>
      </c>
      <c r="AZ7" s="39">
        <v>159.12</v>
      </c>
      <c r="BA7" s="39">
        <v>169.68</v>
      </c>
      <c r="BB7" s="39">
        <v>166.51</v>
      </c>
      <c r="BC7" s="39">
        <v>172.47</v>
      </c>
      <c r="BD7" s="39">
        <v>264.97000000000003</v>
      </c>
      <c r="BE7" s="39">
        <v>399.52</v>
      </c>
      <c r="BF7" s="39">
        <v>388.5</v>
      </c>
      <c r="BG7" s="39">
        <v>375.77</v>
      </c>
      <c r="BH7" s="39">
        <v>365.88</v>
      </c>
      <c r="BI7" s="39">
        <v>358.09</v>
      </c>
      <c r="BJ7" s="39">
        <v>212.16</v>
      </c>
      <c r="BK7" s="39">
        <v>206.16</v>
      </c>
      <c r="BL7" s="39">
        <v>203.63</v>
      </c>
      <c r="BM7" s="39">
        <v>198.51</v>
      </c>
      <c r="BN7" s="39">
        <v>193.57</v>
      </c>
      <c r="BO7" s="39">
        <v>266.61</v>
      </c>
      <c r="BP7" s="39">
        <v>104.54</v>
      </c>
      <c r="BQ7" s="39">
        <v>103.73</v>
      </c>
      <c r="BR7" s="39">
        <v>104.63</v>
      </c>
      <c r="BS7" s="39">
        <v>103.88</v>
      </c>
      <c r="BT7" s="39">
        <v>101.88</v>
      </c>
      <c r="BU7" s="39">
        <v>104.16</v>
      </c>
      <c r="BV7" s="39">
        <v>104.03</v>
      </c>
      <c r="BW7" s="39">
        <v>103.04</v>
      </c>
      <c r="BX7" s="39">
        <v>103.28</v>
      </c>
      <c r="BY7" s="39">
        <v>102.26</v>
      </c>
      <c r="BZ7" s="39">
        <v>103.24</v>
      </c>
      <c r="CA7" s="39">
        <v>144.01</v>
      </c>
      <c r="CB7" s="39">
        <v>144.88</v>
      </c>
      <c r="CC7" s="39">
        <v>143.44</v>
      </c>
      <c r="CD7" s="39">
        <v>144.06</v>
      </c>
      <c r="CE7" s="39">
        <v>146.18</v>
      </c>
      <c r="CF7" s="39">
        <v>171.29</v>
      </c>
      <c r="CG7" s="39">
        <v>171.54</v>
      </c>
      <c r="CH7" s="39">
        <v>173</v>
      </c>
      <c r="CI7" s="39">
        <v>173.11</v>
      </c>
      <c r="CJ7" s="39">
        <v>174.34</v>
      </c>
      <c r="CK7" s="39">
        <v>168.38</v>
      </c>
      <c r="CL7" s="39">
        <v>59.07</v>
      </c>
      <c r="CM7" s="39">
        <v>59.25</v>
      </c>
      <c r="CN7" s="39">
        <v>59.12</v>
      </c>
      <c r="CO7" s="39">
        <v>58.92</v>
      </c>
      <c r="CP7" s="39">
        <v>58.4</v>
      </c>
      <c r="CQ7" s="39">
        <v>58.67</v>
      </c>
      <c r="CR7" s="39">
        <v>59</v>
      </c>
      <c r="CS7" s="39">
        <v>59.36</v>
      </c>
      <c r="CT7" s="39">
        <v>59.32</v>
      </c>
      <c r="CU7" s="39">
        <v>59.12</v>
      </c>
      <c r="CV7" s="39">
        <v>60</v>
      </c>
      <c r="CW7" s="39">
        <v>93.38</v>
      </c>
      <c r="CX7" s="39">
        <v>94.12</v>
      </c>
      <c r="CY7" s="39">
        <v>94.54</v>
      </c>
      <c r="CZ7" s="39">
        <v>94.5</v>
      </c>
      <c r="DA7" s="39">
        <v>94.71</v>
      </c>
      <c r="DB7" s="39">
        <v>93.36</v>
      </c>
      <c r="DC7" s="39">
        <v>93.69</v>
      </c>
      <c r="DD7" s="39">
        <v>93.82</v>
      </c>
      <c r="DE7" s="39">
        <v>93.74</v>
      </c>
      <c r="DF7" s="39">
        <v>93.64</v>
      </c>
      <c r="DG7" s="39">
        <v>89.8</v>
      </c>
      <c r="DH7" s="39">
        <v>51.39</v>
      </c>
      <c r="DI7" s="39">
        <v>52.28</v>
      </c>
      <c r="DJ7" s="39">
        <v>53</v>
      </c>
      <c r="DK7" s="39">
        <v>54.12</v>
      </c>
      <c r="DL7" s="39">
        <v>55.31</v>
      </c>
      <c r="DM7" s="39">
        <v>47.39</v>
      </c>
      <c r="DN7" s="39">
        <v>48.05</v>
      </c>
      <c r="DO7" s="39">
        <v>48.64</v>
      </c>
      <c r="DP7" s="39">
        <v>49.23</v>
      </c>
      <c r="DQ7" s="39">
        <v>49.78</v>
      </c>
      <c r="DR7" s="39">
        <v>49.59</v>
      </c>
      <c r="DS7" s="39">
        <v>16.91</v>
      </c>
      <c r="DT7" s="39">
        <v>18.649999999999999</v>
      </c>
      <c r="DU7" s="39">
        <v>20.37</v>
      </c>
      <c r="DV7" s="39">
        <v>22.46</v>
      </c>
      <c r="DW7" s="39">
        <v>23.68</v>
      </c>
      <c r="DX7" s="39">
        <v>16.739999999999998</v>
      </c>
      <c r="DY7" s="39">
        <v>17.97</v>
      </c>
      <c r="DZ7" s="39">
        <v>19.95</v>
      </c>
      <c r="EA7" s="39">
        <v>21.62</v>
      </c>
      <c r="EB7" s="39">
        <v>22.79</v>
      </c>
      <c r="EC7" s="39">
        <v>19.440000000000001</v>
      </c>
      <c r="ED7" s="39">
        <v>0.48</v>
      </c>
      <c r="EE7" s="39">
        <v>0.63</v>
      </c>
      <c r="EF7" s="39">
        <v>0.57999999999999996</v>
      </c>
      <c r="EG7" s="39">
        <v>0.51</v>
      </c>
      <c r="EH7" s="39">
        <v>0.6</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大崎 耕平</cp:lastModifiedBy>
  <dcterms:created xsi:type="dcterms:W3CDTF">2020-12-04T02:13:33Z</dcterms:created>
  <dcterms:modified xsi:type="dcterms:W3CDTF">2021-01-20T04:17:15Z</dcterms:modified>
  <cp:category/>
</cp:coreProperties>
</file>