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LT76" i="4"/>
  <c r="LH30" i="4"/>
  <c r="GQ30" i="4"/>
  <c r="GQ51" i="4"/>
  <c r="BZ30" i="4"/>
  <c r="IE76" i="4"/>
  <c r="BZ51" i="4"/>
  <c r="BG30" i="4"/>
  <c r="AV76" i="4"/>
  <c r="KO51" i="4"/>
  <c r="HP76" i="4"/>
  <c r="KO30" i="4"/>
  <c r="BG51" i="4"/>
  <c r="LE76" i="4"/>
  <c r="FX51" i="4"/>
  <c r="FX30" i="4"/>
  <c r="HA76" i="4"/>
  <c r="AN51" i="4"/>
  <c r="FE30" i="4"/>
  <c r="KP76" i="4"/>
  <c r="FE51" i="4"/>
  <c r="JV30" i="4"/>
  <c r="AN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<sst xmlns="http://schemas.openxmlformats.org/spreadsheetml/2006/main" count="278" uniqueCount="139">
  <si>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</si>
  <si>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</si>
  <si>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</si>
  <si>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</si>
  <si>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</si>
  <si>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</si>
  <si>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</si>
  <si>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</si>
  <si>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</si>
  <si>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</si>
  <si>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</si>
  <si>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</si>
  <si>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</si>
  <si>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</si>
  <si>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</si>
  <si>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</si>
  <si>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</si>
  <si>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</si>
  <si>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</si>
  <si>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</si>
  <si>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</si>
  <si>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</si>
  <si>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</si>
  <si>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</si>
  <si>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</si>
  <si>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</si>
  <si>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</si>
  <si>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</si>
  <si>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</si>
  <si>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</si>
  <si>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</si>
  <si>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</si>
  <si>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</si>
  <si>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</si>
  <si>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</si>
  <si>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</si>
  <si>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</si>
  <si>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</si>
  <si>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</si>
  <si>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</si>
  <si>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</si>
  <si>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</si>
  <si>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</si>
  <si>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</si>
  <si>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</si>
  <si>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</si>
  <si>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</si>
  <si>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</si>
  <si>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</si>
  <si>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</si>
  <si>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</si>
  <si>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</si>
  <si>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</si>
  <si>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</si>
  <si>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</si>
  <si>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</si>
  <si>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</si>
  <si>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</si>
  <si>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</si>
  <si>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</si>
  <si>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</si>
  <si>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</si>
  <si>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</si>
  <si>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</si>
  <si>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</si>
  <si>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</si>
  <si>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</si>
  <si>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</si>
  <si>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</si>
  <si>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</si>
  <si>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</si>
  <si>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</si>
  <si>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</si>
  <si>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</si>
  <si>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</si>
  <si>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</si>
  <si>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</si>
  <si>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</si>
  <si>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</si>
  <si>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</si>
  <si>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</si>
  <si>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</si>
  <si>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</si>
  <si>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</si>
  <si>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</si>
  <si>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</si>
  <si>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</si>
  <si>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</si>
  <si>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</si>
  <si>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</si>
  <si>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</si>
  <si>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</si>
  <si>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</si>
  <si>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</si>
  <si>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</si>
  <si>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</si>
  <si>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</si>
  <si>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</si>
  <si>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</si>
  <si>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</si>
  <si>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</si>
  <si>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</si>
  <si>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</si>
  <si>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</si>
  <si>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</si>
  <si>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</si>
  <si>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</si>
  <si>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</si>
  <si>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</si>
  <si>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</si>
  <si>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</si>
  <si>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</si>
  <si>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</si>
  <si>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</si>
  <si>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</si>
  <si>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</si>
  <si>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</si>
  <si>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</si>
  <si>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中央駐車場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</si>
  <si>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</si>
  <si>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</si>
  <si>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</si>
  <si>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</si>
  <si>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</si>
  <si>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</si>
  <si>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</si>
  <si>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</si>
  <si>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</si>
  <si>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</si>
  <si>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</si>
  <si>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</si>
  <si>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</si>
  <si>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</si>
  <si>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</si>
  <si>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</si>
  <si>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類似施設平均値を上回っており、黒字で推移しております。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9" eb="40">
      <t>タ</t>
    </rPh>
    <rPh sb="40" eb="42">
      <t>カイケイ</t>
    </rPh>
    <rPh sb="42" eb="45">
      <t>ホジョキン</t>
    </rPh>
    <rPh sb="45" eb="47">
      <t>ヒリツ</t>
    </rPh>
    <rPh sb="49" eb="50">
      <t>ホカ</t>
    </rPh>
    <rPh sb="50" eb="52">
      <t>カイケイ</t>
    </rPh>
    <rPh sb="55" eb="58">
      <t>ホジョキン</t>
    </rPh>
    <rPh sb="67" eb="69">
      <t>チュウシャ</t>
    </rPh>
    <rPh sb="69" eb="71">
      <t>ダイスウ</t>
    </rPh>
    <rPh sb="71" eb="73">
      <t>イチダイ</t>
    </rPh>
    <rPh sb="73" eb="74">
      <t>ア</t>
    </rPh>
    <rPh sb="77" eb="78">
      <t>ホカ</t>
    </rPh>
    <rPh sb="78" eb="80">
      <t>カイケイ</t>
    </rPh>
    <rPh sb="80" eb="83">
      <t>ホジョキン</t>
    </rPh>
    <rPh sb="83" eb="84">
      <t>ガク</t>
    </rPh>
    <rPh sb="86" eb="87">
      <t>ホカ</t>
    </rPh>
    <rPh sb="87" eb="89">
      <t>カイケイ</t>
    </rPh>
    <rPh sb="92" eb="95">
      <t>ホジョキン</t>
    </rPh>
    <rPh sb="104" eb="106">
      <t>ウリアゲ</t>
    </rPh>
    <rPh sb="106" eb="107">
      <t>タカ</t>
    </rPh>
    <rPh sb="110" eb="112">
      <t>ヒリツ</t>
    </rPh>
    <rPh sb="114" eb="116">
      <t>ルイジ</t>
    </rPh>
    <rPh sb="116" eb="118">
      <t>シセツ</t>
    </rPh>
    <rPh sb="118" eb="121">
      <t>ヘイキンチ</t>
    </rPh>
    <rPh sb="122" eb="124">
      <t>オオハバ</t>
    </rPh>
    <rPh sb="132" eb="133">
      <t>タカ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66" eb="168">
      <t>オオハバ</t>
    </rPh>
    <rPh sb="169" eb="171">
      <t>ウワマワ</t>
    </rPh>
    <rPh sb="176" eb="178">
      <t>アンテイ</t>
    </rPh>
    <rPh sb="180" eb="183">
      <t>シュウエキセイ</t>
    </rPh>
    <rPh sb="184" eb="186">
      <t>カクホ</t>
    </rPh>
    <phoneticPr fontId="15"/>
  </si>
  <si>
    <t>⑦敷地の地価
　国の土地を借り上げています。
⑧設備投資見込額
　今後、老朽化した機器の改修工事のため設備投資を行う見込みです。
⑩企業債残高対料金収入比率
　類似施設平均値を大幅に下回っています。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rPh sb="91" eb="92">
      <t>シタ</t>
    </rPh>
    <phoneticPr fontId="15"/>
  </si>
  <si>
    <t>⑪稼働率
　類似施設平均値を上回っています。今後も同程度の稼働率が見込まれます。</t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</si>
  <si>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営業総利益、稼働率共に安定した駐車場です。引き続き、利用者の声を反映させながら運営を推進していきます。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3">
      <t>ヒ</t>
    </rPh>
    <rPh sb="24" eb="25">
      <t>ツヅ</t>
    </rPh>
    <rPh sb="27" eb="30">
      <t>リヨウシャ</t>
    </rPh>
    <rPh sb="31" eb="32">
      <t>コエ</t>
    </rPh>
    <rPh sb="33" eb="35">
      <t>ハンエイ</t>
    </rPh>
    <rPh sb="40" eb="42">
      <t>ウンエイ</t>
    </rPh>
    <rPh sb="43" eb="45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</si>
</sst>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66.900000000000006</c:v>
                </c:pt>
                <c:pt idx="2">
                  <c:v>68.2</c:v>
                </c:pt>
                <c:pt idx="3">
                  <c:v>367.5</c:v>
                </c:pt>
                <c:pt idx="4">
                  <c:v>388.7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9-4A83-AC4E-6CACF3C9E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227.5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9-4A83-AC4E-6CACF3C9E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240.8</c:v>
                </c:pt>
                <c:pt idx="1">
                  <c:v>118.7</c:v>
                </c:pt>
                <c:pt idx="2">
                  <c:v>0</c:v>
                </c:pt>
                <c:pt idx="3">
                  <c:v>7.4</c:v>
                </c:pt>
                <c:pt idx="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C-4CFF-9C4E-910E37D30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C-4CFF-9C4E-910E37D30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84C-4F41-A49F-BCD8303E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C-4F41-A49F-BCD8303E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D8-4DE0-BDD9-CAB8DDB8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8-4DE0-BDD9-CAB8DDB8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4-4336-8271-22FBEBE07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24-4336-8271-22FBEBE07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2-48DB-B154-F6153880B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2-48DB-B154-F6153880B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198.5</c:v>
                </c:pt>
                <c:pt idx="1">
                  <c:v>199.3</c:v>
                </c:pt>
                <c:pt idx="2">
                  <c:v>203.2</c:v>
                </c:pt>
                <c:pt idx="3">
                  <c:v>201.7</c:v>
                </c:pt>
                <c:pt idx="4">
                  <c:v>197.5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7-41A6-A77A-AFD0DC0D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7-41A6-A77A-AFD0DC0D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71</c:v>
                </c:pt>
                <c:pt idx="2">
                  <c:v>73.900000000000006</c:v>
                </c:pt>
                <c:pt idx="3">
                  <c:v>72.8</c:v>
                </c:pt>
                <c:pt idx="4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E-4F8D-91F4-6D3C2B23C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F8D-91F4-6D3C2B23C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167490</c:v>
                </c:pt>
                <c:pt idx="1">
                  <c:v>169074</c:v>
                </c:pt>
                <c:pt idx="2">
                  <c:v>175907</c:v>
                </c:pt>
                <c:pt idx="3">
                  <c:v>182413</c:v>
                </c:pt>
                <c:pt idx="4">
                  <c:v>191120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7-4CF1-AC7B-B3DFE08E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27-4CF1-AC7B-B3DFE08E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13278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406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360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135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66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66.900000000000006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68.2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367.5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388.7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198.5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199.3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203.2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201.7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197.5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133.5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136.30000000000001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130.9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160.6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227.5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7.1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5.5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5.2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3.8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1.7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169.3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166.6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164.4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161.5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164.6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136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137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72.2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71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73.900000000000006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72.8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74.3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167490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169074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175907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182413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191120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56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42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44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45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7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8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13.7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7.5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0.6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33.4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21116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20714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16622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16948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24498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138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47767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240.8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118.7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7.4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7.2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181.6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148.9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135.30000000000001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103.6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1555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CU1" workbookViewId="0">
      <selection activeCell="DB8" sqref="DB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104</v>
      </c>
      <c r="AW5" s="59" t="s">
        <v>105</v>
      </c>
      <c r="AX5" s="59" t="s">
        <v>101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107</v>
      </c>
      <c r="BH5" s="59" t="s">
        <v>108</v>
      </c>
      <c r="BI5" s="59" t="s">
        <v>109</v>
      </c>
      <c r="BJ5" s="59" t="s">
        <v>102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108</v>
      </c>
      <c r="BT5" s="59" t="s">
        <v>109</v>
      </c>
      <c r="BU5" s="59" t="s">
        <v>110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107</v>
      </c>
      <c r="CD5" s="59" t="s">
        <v>91</v>
      </c>
      <c r="CE5" s="59" t="s">
        <v>109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100</v>
      </c>
      <c r="CP5" s="59" t="s">
        <v>104</v>
      </c>
      <c r="CQ5" s="59" t="s">
        <v>105</v>
      </c>
      <c r="CR5" s="59" t="s">
        <v>92</v>
      </c>
      <c r="CS5" s="59" t="s">
        <v>110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103</v>
      </c>
      <c r="DA5" s="59" t="s">
        <v>104</v>
      </c>
      <c r="DB5" s="59" t="s">
        <v>108</v>
      </c>
      <c r="DC5" s="59" t="s">
        <v>109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103</v>
      </c>
      <c r="DL5" s="59" t="s">
        <v>90</v>
      </c>
      <c r="DM5" s="59" t="s">
        <v>91</v>
      </c>
      <c r="DN5" s="59" t="s">
        <v>109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111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広島県広島市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23</v>
      </c>
      <c r="S6" s="62" t="str">
        <f t="shared" si="1"/>
        <v>公共施設</v>
      </c>
      <c r="T6" s="62" t="str">
        <f t="shared" si="1"/>
        <v>無</v>
      </c>
      <c r="U6" s="63">
        <f t="shared" si="1"/>
        <v>13278</v>
      </c>
      <c r="V6" s="63">
        <f t="shared" si="1"/>
        <v>406</v>
      </c>
      <c r="W6" s="63">
        <f t="shared" si="1"/>
        <v>360</v>
      </c>
      <c r="X6" s="62" t="str">
        <f t="shared" si="1"/>
        <v>利用料金制</v>
      </c>
      <c r="Y6" s="64">
        <f>IF(Y8="-",NA(),Y8)</f>
        <v>66</v>
      </c>
      <c r="Z6" s="64">
        <f t="shared" ref="Z6:AH6" si="2">IF(Z8="-",NA(),Z8)</f>
        <v>66.900000000000006</v>
      </c>
      <c r="AA6" s="64">
        <f t="shared" si="2"/>
        <v>68.2</v>
      </c>
      <c r="AB6" s="64">
        <f t="shared" si="2"/>
        <v>367.5</v>
      </c>
      <c r="AC6" s="64">
        <f t="shared" si="2"/>
        <v>388.7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227.5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1.7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7</v>
      </c>
      <c r="BE6" s="63" t="str">
        <f>IF(BE8="-","",IF(BE8="-","【-】","【"&amp;SUBSTITUTE(TEXT(BE8,"#,##0"),"-","△")&amp;"】"))</f>
        <v>【17】</v>
      </c>
      <c r="BF6" s="64">
        <f>IF(BF8="-",NA(),BF8)</f>
        <v>72.2</v>
      </c>
      <c r="BG6" s="64">
        <f t="shared" ref="BG6:BO6" si="5">IF(BG8="-",NA(),BG8)</f>
        <v>71</v>
      </c>
      <c r="BH6" s="64">
        <f t="shared" si="5"/>
        <v>73.900000000000006</v>
      </c>
      <c r="BI6" s="64">
        <f t="shared" si="5"/>
        <v>72.8</v>
      </c>
      <c r="BJ6" s="64">
        <f t="shared" si="5"/>
        <v>74.3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33.4</v>
      </c>
      <c r="BP6" s="61" t="str">
        <f>IF(BP8="-","",IF(BP8="-","【-】","【"&amp;SUBSTITUTE(TEXT(BP8,"#,##0.0"),"-","△")&amp;"】"))</f>
        <v>【20.8】</v>
      </c>
      <c r="BQ6" s="65">
        <f>IF(BQ8="-",NA(),BQ8)</f>
        <v>167490</v>
      </c>
      <c r="BR6" s="65">
        <f t="shared" ref="BR6:BZ6" si="6">IF(BR8="-",NA(),BR8)</f>
        <v>169074</v>
      </c>
      <c r="BS6" s="65">
        <f t="shared" si="6"/>
        <v>175907</v>
      </c>
      <c r="BT6" s="65">
        <f t="shared" si="6"/>
        <v>182413</v>
      </c>
      <c r="BU6" s="65">
        <f t="shared" si="6"/>
        <v>191120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24498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0</v>
      </c>
      <c r="CN6" s="63">
        <f t="shared" si="7"/>
        <v>47767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240.8</v>
      </c>
      <c r="DA6" s="64">
        <f t="shared" ref="DA6:DI6" si="8">IF(DA8="-",NA(),DA8)</f>
        <v>118.7</v>
      </c>
      <c r="DB6" s="64">
        <f t="shared" si="8"/>
        <v>0</v>
      </c>
      <c r="DC6" s="64">
        <f t="shared" si="8"/>
        <v>7.4</v>
      </c>
      <c r="DD6" s="64">
        <f t="shared" si="8"/>
        <v>7.2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1555</v>
      </c>
      <c r="DJ6" s="61" t="str">
        <f>IF(DJ8="-","",IF(DJ8="-","【-】","【"&amp;SUBSTITUTE(TEXT(DJ8,"#,##0.0"),"-","△")&amp;"】"))</f>
        <v>【425.4】</v>
      </c>
      <c r="DK6" s="64">
        <f>IF(DK8="-",NA(),DK8)</f>
        <v>198.5</v>
      </c>
      <c r="DL6" s="64">
        <f t="shared" ref="DL6:DT6" si="9">IF(DL8="-",NA(),DL8)</f>
        <v>199.3</v>
      </c>
      <c r="DM6" s="64">
        <f t="shared" si="9"/>
        <v>203.2</v>
      </c>
      <c r="DN6" s="64">
        <f t="shared" si="9"/>
        <v>201.7</v>
      </c>
      <c r="DO6" s="64">
        <f t="shared" si="9"/>
        <v>197.5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164.6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114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広島県　広島市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13278</v>
      </c>
      <c r="V7" s="63">
        <f t="shared" si="10"/>
        <v>406</v>
      </c>
      <c r="W7" s="63">
        <f t="shared" si="10"/>
        <v>360</v>
      </c>
      <c r="X7" s="62" t="str">
        <f t="shared" si="10"/>
        <v>利用料金制</v>
      </c>
      <c r="Y7" s="64">
        <f>Y8</f>
        <v>66</v>
      </c>
      <c r="Z7" s="64">
        <f t="shared" ref="Z7:AH7" si="11">Z8</f>
        <v>66.900000000000006</v>
      </c>
      <c r="AA7" s="64">
        <f t="shared" si="11"/>
        <v>68.2</v>
      </c>
      <c r="AB7" s="64">
        <f t="shared" si="11"/>
        <v>367.5</v>
      </c>
      <c r="AC7" s="64">
        <f t="shared" si="11"/>
        <v>388.7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227.5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1.7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7</v>
      </c>
      <c r="BE7" s="63"/>
      <c r="BF7" s="64">
        <f>BF8</f>
        <v>72.2</v>
      </c>
      <c r="BG7" s="64">
        <f t="shared" ref="BG7:BO7" si="14">BG8</f>
        <v>71</v>
      </c>
      <c r="BH7" s="64">
        <f t="shared" si="14"/>
        <v>73.900000000000006</v>
      </c>
      <c r="BI7" s="64">
        <f t="shared" si="14"/>
        <v>72.8</v>
      </c>
      <c r="BJ7" s="64">
        <f t="shared" si="14"/>
        <v>74.3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33.4</v>
      </c>
      <c r="BP7" s="61"/>
      <c r="BQ7" s="65">
        <f>BQ8</f>
        <v>167490</v>
      </c>
      <c r="BR7" s="65">
        <f t="shared" ref="BR7:BZ7" si="15">BR8</f>
        <v>169074</v>
      </c>
      <c r="BS7" s="65">
        <f t="shared" si="15"/>
        <v>175907</v>
      </c>
      <c r="BT7" s="65">
        <f t="shared" si="15"/>
        <v>182413</v>
      </c>
      <c r="BU7" s="65">
        <f t="shared" si="15"/>
        <v>191120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24498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0</v>
      </c>
      <c r="CN7" s="63">
        <f>CN8</f>
        <v>47767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116</v>
      </c>
      <c r="CY7" s="61"/>
      <c r="CZ7" s="64">
        <f>CZ8</f>
        <v>240.8</v>
      </c>
      <c r="DA7" s="64">
        <f t="shared" ref="DA7:DI7" si="16">DA8</f>
        <v>118.7</v>
      </c>
      <c r="DB7" s="64">
        <f t="shared" si="16"/>
        <v>0</v>
      </c>
      <c r="DC7" s="64">
        <f t="shared" si="16"/>
        <v>7.4</v>
      </c>
      <c r="DD7" s="64">
        <f t="shared" si="16"/>
        <v>7.2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1555</v>
      </c>
      <c r="DJ7" s="61"/>
      <c r="DK7" s="64">
        <f>DK8</f>
        <v>198.5</v>
      </c>
      <c r="DL7" s="64">
        <f t="shared" ref="DL7:DT7" si="17">DL8</f>
        <v>199.3</v>
      </c>
      <c r="DM7" s="64">
        <f t="shared" si="17"/>
        <v>203.2</v>
      </c>
      <c r="DN7" s="64">
        <f t="shared" si="17"/>
        <v>201.7</v>
      </c>
      <c r="DO7" s="64">
        <f t="shared" si="17"/>
        <v>197.5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164.6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9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23</v>
      </c>
      <c r="S8" s="69" t="s">
        <v>127</v>
      </c>
      <c r="T8" s="69" t="s">
        <v>128</v>
      </c>
      <c r="U8" s="70">
        <v>13278</v>
      </c>
      <c r="V8" s="70">
        <v>406</v>
      </c>
      <c r="W8" s="70">
        <v>360</v>
      </c>
      <c r="X8" s="69" t="s">
        <v>129</v>
      </c>
      <c r="Y8" s="71">
        <v>66</v>
      </c>
      <c r="Z8" s="71">
        <v>66.900000000000006</v>
      </c>
      <c r="AA8" s="71">
        <v>68.2</v>
      </c>
      <c r="AB8" s="71">
        <v>367.5</v>
      </c>
      <c r="AC8" s="71">
        <v>388.7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227.5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7.1</v>
      </c>
      <c r="AP8" s="71">
        <v>5.5</v>
      </c>
      <c r="AQ8" s="71">
        <v>5.2</v>
      </c>
      <c r="AR8" s="71">
        <v>3.8</v>
      </c>
      <c r="AS8" s="71">
        <v>1.7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56</v>
      </c>
      <c r="BA8" s="72">
        <v>42</v>
      </c>
      <c r="BB8" s="72">
        <v>44</v>
      </c>
      <c r="BC8" s="72">
        <v>45</v>
      </c>
      <c r="BD8" s="72">
        <v>7</v>
      </c>
      <c r="BE8" s="72">
        <v>17</v>
      </c>
      <c r="BF8" s="71">
        <v>72.2</v>
      </c>
      <c r="BG8" s="71">
        <v>71</v>
      </c>
      <c r="BH8" s="71">
        <v>73.900000000000006</v>
      </c>
      <c r="BI8" s="71">
        <v>72.8</v>
      </c>
      <c r="BJ8" s="71">
        <v>74.3</v>
      </c>
      <c r="BK8" s="71">
        <v>8</v>
      </c>
      <c r="BL8" s="71">
        <v>13.7</v>
      </c>
      <c r="BM8" s="71">
        <v>7.5</v>
      </c>
      <c r="BN8" s="71">
        <v>0.6</v>
      </c>
      <c r="BO8" s="71">
        <v>33.4</v>
      </c>
      <c r="BP8" s="68">
        <v>20.8</v>
      </c>
      <c r="BQ8" s="72">
        <v>167490</v>
      </c>
      <c r="BR8" s="72">
        <v>169074</v>
      </c>
      <c r="BS8" s="72">
        <v>175907</v>
      </c>
      <c r="BT8" s="73">
        <v>182413</v>
      </c>
      <c r="BU8" s="73">
        <v>191120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24498</v>
      </c>
      <c r="CA8" s="70">
        <v>14290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47767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240.8</v>
      </c>
      <c r="DA8" s="71">
        <v>118.7</v>
      </c>
      <c r="DB8" s="71">
        <v>0</v>
      </c>
      <c r="DC8" s="71">
        <v>7.4</v>
      </c>
      <c r="DD8" s="71">
        <v>7.2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1555</v>
      </c>
      <c r="DJ8" s="68">
        <v>425.4</v>
      </c>
      <c r="DK8" s="71">
        <v>198.5</v>
      </c>
      <c r="DL8" s="71">
        <v>199.3</v>
      </c>
      <c r="DM8" s="71">
        <v>203.2</v>
      </c>
      <c r="DN8" s="71">
        <v>201.7</v>
      </c>
      <c r="DO8" s="71">
        <v>197.5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164.6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2020-12-04T03:37:04Z</dcterms:created>
  <dcterms:modified xsi:type="dcterms:W3CDTF">2021-01-24T07:55:08Z</dcterms:modified>
  <cp:category/>
</cp:coreProperties>
</file>