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2\01庶務\02予算・決算\02_R2年度予算\00_照会・回答\●公営企業関係\030112_【〆切1.22（金）】公営企業に係る経営比較分析表（令和元年度決算）の分析等について（依頼）\02_回答\修正後データ\"/>
    </mc:Choice>
  </mc:AlternateContent>
  <bookViews>
    <workbookView xWindow="0" yWindow="0" windowWidth="20490" windowHeight="705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BG31" i="4" s="1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CS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BG30" i="4"/>
  <c r="BG51" i="4"/>
  <c r="FX30" i="4"/>
  <c r="AV76" i="4"/>
  <c r="KO51" i="4"/>
  <c r="LE76" i="4"/>
  <c r="FX51" i="4"/>
  <c r="KO30" i="4"/>
  <c r="HA76" i="4"/>
  <c r="AN51" i="4"/>
  <c r="FE30" i="4"/>
  <c r="AN30" i="4"/>
  <c r="FE51" i="4"/>
  <c r="AG76" i="4"/>
  <c r="JV51" i="4"/>
  <c r="KP76" i="4"/>
  <c r="JV30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<sst xmlns="http://schemas.openxmlformats.org/spreadsheetml/2006/main" count="278" uniqueCount="134">
  <si>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</si>
  <si>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</si>
  <si>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</si>
  <si>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</si>
  <si>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</si>
  <si>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</si>
  <si>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</si>
  <si>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</si>
  <si>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</si>
  <si>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</si>
  <si>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</si>
  <si>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</si>
  <si>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</si>
  <si>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</si>
  <si>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</si>
  <si>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</si>
  <si>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</si>
  <si>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</si>
  <si>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</si>
  <si>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</si>
  <si>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</si>
  <si>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</si>
  <si>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</si>
  <si>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</si>
  <si>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</si>
  <si>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</si>
  <si>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</si>
  <si>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</si>
  <si>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</si>
  <si>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</si>
  <si>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</si>
  <si>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</si>
  <si>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</si>
  <si>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</si>
  <si>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</si>
  <si>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</si>
  <si>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</si>
  <si>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</si>
  <si>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</si>
  <si>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</si>
  <si>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</si>
  <si>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</si>
  <si>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</si>
  <si>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</si>
  <si>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</si>
  <si>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</si>
  <si>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</si>
  <si>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</si>
  <si>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</si>
  <si>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</si>
  <si>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</si>
  <si>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</si>
  <si>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</si>
  <si>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</si>
  <si>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</si>
  <si>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</si>
  <si>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</si>
  <si>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</si>
  <si>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</si>
  <si>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</si>
  <si>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</si>
  <si>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</si>
  <si>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</si>
  <si>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</si>
  <si>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</si>
  <si>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</si>
  <si>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</si>
  <si>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</si>
  <si>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</si>
  <si>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</si>
  <si>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</si>
  <si>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</si>
  <si>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</si>
  <si>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</si>
  <si>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</si>
  <si>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</si>
  <si>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</si>
  <si>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</si>
  <si>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</si>
  <si>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</si>
  <si>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</si>
  <si>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</si>
  <si>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</si>
  <si>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</si>
  <si>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</si>
  <si>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</si>
  <si>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</si>
  <si>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</si>
  <si>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</si>
  <si>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</si>
  <si>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</si>
  <si>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</si>
  <si>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</si>
  <si>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</si>
  <si>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</si>
  <si>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</si>
  <si>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</si>
  <si>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</si>
  <si>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</si>
  <si>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</si>
  <si>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</si>
  <si>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</si>
  <si>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</si>
  <si>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</si>
  <si>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</si>
  <si>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</si>
  <si>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</si>
  <si>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</si>
  <si>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</si>
  <si>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</si>
  <si>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</si>
  <si>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</si>
  <si>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</si>
  <si>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中島町駐車場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</si>
  <si>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</si>
  <si>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</si>
  <si>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</si>
  <si>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</si>
  <si>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</si>
  <si>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</si>
  <si>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</si>
  <si>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</si>
  <si>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</si>
  <si>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</si>
  <si>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</si>
  <si>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</si>
  <si>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</si>
  <si>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</si>
  <si>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</si>
  <si>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</si>
  <si>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オオハバ</t>
    </rPh>
    <rPh sb="130" eb="132">
      <t>ウワマワ</t>
    </rPh>
    <rPh sb="137" eb="138">
      <t>タカ</t>
    </rPh>
    <rPh sb="139" eb="141">
      <t>エイギョウ</t>
    </rPh>
    <rPh sb="141" eb="144">
      <t>ソウリエキ</t>
    </rPh>
    <rPh sb="145" eb="147">
      <t>カクホ</t>
    </rPh>
    <rPh sb="163" eb="165">
      <t>ルイジ</t>
    </rPh>
    <rPh sb="165" eb="167">
      <t>シセツ</t>
    </rPh>
    <rPh sb="167" eb="170">
      <t>ヘイキンチ</t>
    </rPh>
    <rPh sb="171" eb="173">
      <t>オオハバ</t>
    </rPh>
    <rPh sb="174" eb="176">
      <t>ウワマワ</t>
    </rPh>
    <rPh sb="181" eb="183">
      <t>アンテイ</t>
    </rPh>
    <rPh sb="185" eb="188">
      <t>シュウエキセイ</t>
    </rPh>
    <rPh sb="189" eb="191">
      <t>カクホ</t>
    </rPh>
    <phoneticPr fontId="15"/>
  </si>
  <si>
    <t>⑦敷地の地価
　道路上に設置しています。
⑧設備投資見込額
  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</si>
  <si>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類似施設平均値を大きく上回っています。
　平和大通り沿いの利便性の良い位置に設置されており、今後も高い稼働率が見込まれます。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ヘイワ</t>
    </rPh>
    <rPh sb="29" eb="31">
      <t>オオドオ</t>
    </rPh>
    <rPh sb="32" eb="33">
      <t>ゾ</t>
    </rPh>
    <rPh sb="35" eb="38">
      <t>リベンセイ</t>
    </rPh>
    <rPh sb="39" eb="40">
      <t>ヨ</t>
    </rPh>
    <rPh sb="41" eb="43">
      <t>イチ</t>
    </rPh>
    <rPh sb="44" eb="46">
      <t>セッチ</t>
    </rPh>
    <rPh sb="52" eb="54">
      <t>コンゴ</t>
    </rPh>
    <rPh sb="55" eb="56">
      <t>タカ</t>
    </rPh>
    <rPh sb="57" eb="59">
      <t>カドウ</t>
    </rPh>
    <rPh sb="59" eb="60">
      <t>リツ</t>
    </rPh>
    <rPh sb="61" eb="63">
      <t>ミコ</t>
    </rPh>
    <phoneticPr fontId="15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</si>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</sst>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620.29999999999995</c:v>
                </c:pt>
                <c:pt idx="1">
                  <c:v>618.79999999999995</c:v>
                </c:pt>
                <c:pt idx="2">
                  <c:v>642.70000000000005</c:v>
                </c:pt>
                <c:pt idx="3">
                  <c:v>559.29999999999995</c:v>
                </c:pt>
                <c:pt idx="4">
                  <c:v>571.9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F-4365-93A2-6A214AD29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F-4365-93A2-6A214AD29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A-4F21-9F5E-736898A08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A-4F21-9F5E-736898A08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500-4880-9533-D9493B07B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0-4880-9533-D9493B07B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E94-4255-83B9-CD39D37C6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4-4255-83B9-CD39D37C6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A-49A2-AC63-A9EE39187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A-49A2-AC63-A9EE39187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A-4A95-A555-802540283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A-4A95-A555-802540283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504.8</c:v>
                </c:pt>
                <c:pt idx="1">
                  <c:v>519</c:v>
                </c:pt>
                <c:pt idx="2">
                  <c:v>523.79999999999995</c:v>
                </c:pt>
                <c:pt idx="3">
                  <c:v>519</c:v>
                </c:pt>
                <c:pt idx="4">
                  <c:v>514.29999999999995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8-474B-977C-671F1A5A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8-474B-977C-671F1A5A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83.9</c:v>
                </c:pt>
                <c:pt idx="1">
                  <c:v>83.8</c:v>
                </c:pt>
                <c:pt idx="2">
                  <c:v>84.4</c:v>
                </c:pt>
                <c:pt idx="3">
                  <c:v>82.1</c:v>
                </c:pt>
                <c:pt idx="4">
                  <c:v>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E-4361-87F5-66333F60D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E-4361-87F5-66333F60D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33091</c:v>
                </c:pt>
                <c:pt idx="1">
                  <c:v>34560</c:v>
                </c:pt>
                <c:pt idx="2">
                  <c:v>35191</c:v>
                </c:pt>
                <c:pt idx="3">
                  <c:v>33710</c:v>
                </c:pt>
                <c:pt idx="4">
                  <c:v>32841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D-4CA6-B978-2A437F06E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D-4CA6-B978-2A437F06E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22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中島町駐車場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530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130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620.29999999999995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618.79999999999995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642.70000000000005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559.29999999999995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571.9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504.8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519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523.79999999999995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519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514.29999999999995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443.6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355.6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358.6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464.8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1721.5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2.2999999999999998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2.7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2.2999999999999998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9.6999999999999993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1.3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154.1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151.6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151.19999999999999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159.69999999999999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176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131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132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83.9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83.8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84.4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82.1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82.5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33091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34560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35191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33710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32841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48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54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33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14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4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33.4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32.299999999999997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22.3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33.6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35.299999999999997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9663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9019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8406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7531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8442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133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0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0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0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0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0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0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0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85.4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69.900000000000006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59.6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51.8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51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CR4" workbookViewId="0">
      <selection activeCell="DD8" sqref="DD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37" t="s">
        <v>58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62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63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64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65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66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67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68</v>
      </c>
      <c r="CN4" s="143" t="s">
        <v>69</v>
      </c>
      <c r="CO4" s="134" t="s">
        <v>70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71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72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90</v>
      </c>
      <c r="AM5" s="59" t="s">
        <v>101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102</v>
      </c>
      <c r="AV5" s="59" t="s">
        <v>103</v>
      </c>
      <c r="AW5" s="59" t="s">
        <v>104</v>
      </c>
      <c r="AX5" s="59" t="s">
        <v>101</v>
      </c>
      <c r="AY5" s="59" t="s">
        <v>105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103</v>
      </c>
      <c r="BH5" s="59" t="s">
        <v>90</v>
      </c>
      <c r="BI5" s="59" t="s">
        <v>106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102</v>
      </c>
      <c r="BR5" s="59" t="s">
        <v>100</v>
      </c>
      <c r="BS5" s="59" t="s">
        <v>104</v>
      </c>
      <c r="BT5" s="59" t="s">
        <v>101</v>
      </c>
      <c r="BU5" s="59" t="s">
        <v>107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102</v>
      </c>
      <c r="CC5" s="59" t="s">
        <v>100</v>
      </c>
      <c r="CD5" s="59" t="s">
        <v>104</v>
      </c>
      <c r="CE5" s="59" t="s">
        <v>91</v>
      </c>
      <c r="CF5" s="59" t="s">
        <v>107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4"/>
      <c r="CN5" s="144"/>
      <c r="CO5" s="59" t="s">
        <v>102</v>
      </c>
      <c r="CP5" s="59" t="s">
        <v>89</v>
      </c>
      <c r="CQ5" s="59" t="s">
        <v>90</v>
      </c>
      <c r="CR5" s="59" t="s">
        <v>106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100</v>
      </c>
      <c r="DB5" s="59" t="s">
        <v>90</v>
      </c>
      <c r="DC5" s="59" t="s">
        <v>101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102</v>
      </c>
      <c r="DL5" s="59" t="s">
        <v>100</v>
      </c>
      <c r="DM5" s="59" t="s">
        <v>90</v>
      </c>
      <c r="DN5" s="59" t="s">
        <v>101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108</v>
      </c>
      <c r="B6" s="60">
        <f>B8</f>
        <v>2019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11</v>
      </c>
      <c r="H6" s="60" t="str">
        <f>SUBSTITUTE(H8,"　","")</f>
        <v>広島県広島市</v>
      </c>
      <c r="I6" s="60" t="str">
        <f t="shared" si="1"/>
        <v>中島町駐車場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46</v>
      </c>
      <c r="S6" s="62" t="str">
        <f t="shared" si="1"/>
        <v>公共施設</v>
      </c>
      <c r="T6" s="62" t="str">
        <f t="shared" si="1"/>
        <v>無</v>
      </c>
      <c r="U6" s="63">
        <f t="shared" si="1"/>
        <v>530</v>
      </c>
      <c r="V6" s="63">
        <f t="shared" si="1"/>
        <v>42</v>
      </c>
      <c r="W6" s="63">
        <f t="shared" si="1"/>
        <v>300</v>
      </c>
      <c r="X6" s="62" t="str">
        <f t="shared" si="1"/>
        <v>利用料金制</v>
      </c>
      <c r="Y6" s="64">
        <f>IF(Y8="-",NA(),Y8)</f>
        <v>620.29999999999995</v>
      </c>
      <c r="Z6" s="64">
        <f t="shared" ref="Z6:AH6" si="2">IF(Z8="-",NA(),Z8)</f>
        <v>618.79999999999995</v>
      </c>
      <c r="AA6" s="64">
        <f t="shared" si="2"/>
        <v>642.70000000000005</v>
      </c>
      <c r="AB6" s="64">
        <f t="shared" si="2"/>
        <v>559.29999999999995</v>
      </c>
      <c r="AC6" s="64">
        <f t="shared" si="2"/>
        <v>571.9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83.9</v>
      </c>
      <c r="BG6" s="64">
        <f t="shared" ref="BG6:BO6" si="5">IF(BG8="-",NA(),BG8)</f>
        <v>83.8</v>
      </c>
      <c r="BH6" s="64">
        <f t="shared" si="5"/>
        <v>84.4</v>
      </c>
      <c r="BI6" s="64">
        <f t="shared" si="5"/>
        <v>82.1</v>
      </c>
      <c r="BJ6" s="64">
        <f t="shared" si="5"/>
        <v>82.5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33091</v>
      </c>
      <c r="BR6" s="65">
        <f t="shared" ref="BR6:BZ6" si="6">IF(BR8="-",NA(),BR8)</f>
        <v>34560</v>
      </c>
      <c r="BS6" s="65">
        <f t="shared" si="6"/>
        <v>35191</v>
      </c>
      <c r="BT6" s="65">
        <f t="shared" si="6"/>
        <v>33710</v>
      </c>
      <c r="BU6" s="65">
        <f t="shared" si="6"/>
        <v>32841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504.8</v>
      </c>
      <c r="DL6" s="64">
        <f t="shared" ref="DL6:DT6" si="9">IF(DL8="-",NA(),DL8)</f>
        <v>519</v>
      </c>
      <c r="DM6" s="64">
        <f t="shared" si="9"/>
        <v>523.79999999999995</v>
      </c>
      <c r="DN6" s="64">
        <f t="shared" si="9"/>
        <v>519</v>
      </c>
      <c r="DO6" s="64">
        <f t="shared" si="9"/>
        <v>514.29999999999995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110</v>
      </c>
      <c r="B7" s="60">
        <f t="shared" ref="B7:X7" si="10">B8</f>
        <v>2019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11</v>
      </c>
      <c r="H7" s="60" t="str">
        <f t="shared" si="10"/>
        <v>広島県　広島市</v>
      </c>
      <c r="I7" s="60" t="str">
        <f t="shared" si="10"/>
        <v>中島町駐車場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46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530</v>
      </c>
      <c r="V7" s="63">
        <f t="shared" si="10"/>
        <v>42</v>
      </c>
      <c r="W7" s="63">
        <f t="shared" si="10"/>
        <v>300</v>
      </c>
      <c r="X7" s="62" t="str">
        <f t="shared" si="10"/>
        <v>利用料金制</v>
      </c>
      <c r="Y7" s="64">
        <f>Y8</f>
        <v>620.29999999999995</v>
      </c>
      <c r="Z7" s="64">
        <f t="shared" ref="Z7:AH7" si="11">Z8</f>
        <v>618.79999999999995</v>
      </c>
      <c r="AA7" s="64">
        <f t="shared" si="11"/>
        <v>642.70000000000005</v>
      </c>
      <c r="AB7" s="64">
        <f t="shared" si="11"/>
        <v>559.29999999999995</v>
      </c>
      <c r="AC7" s="64">
        <f t="shared" si="11"/>
        <v>571.9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83.9</v>
      </c>
      <c r="BG7" s="64">
        <f t="shared" ref="BG7:BO7" si="14">BG8</f>
        <v>83.8</v>
      </c>
      <c r="BH7" s="64">
        <f t="shared" si="14"/>
        <v>84.4</v>
      </c>
      <c r="BI7" s="64">
        <f t="shared" si="14"/>
        <v>82.1</v>
      </c>
      <c r="BJ7" s="64">
        <f t="shared" si="14"/>
        <v>82.5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33091</v>
      </c>
      <c r="BR7" s="65">
        <f t="shared" ref="BR7:BZ7" si="15">BR8</f>
        <v>34560</v>
      </c>
      <c r="BS7" s="65">
        <f t="shared" si="15"/>
        <v>35191</v>
      </c>
      <c r="BT7" s="65">
        <f t="shared" si="15"/>
        <v>33710</v>
      </c>
      <c r="BU7" s="65">
        <f t="shared" si="15"/>
        <v>32841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0</v>
      </c>
      <c r="CN7" s="63">
        <f>CN8</f>
        <v>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109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504.8</v>
      </c>
      <c r="DL7" s="64">
        <f t="shared" ref="DL7:DT7" si="17">DL8</f>
        <v>519</v>
      </c>
      <c r="DM7" s="64">
        <f t="shared" si="17"/>
        <v>523.79999999999995</v>
      </c>
      <c r="DN7" s="64">
        <f t="shared" si="17"/>
        <v>519</v>
      </c>
      <c r="DO7" s="64">
        <f t="shared" si="17"/>
        <v>514.29999999999995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341002</v>
      </c>
      <c r="D8" s="67">
        <v>47</v>
      </c>
      <c r="E8" s="67">
        <v>14</v>
      </c>
      <c r="F8" s="67">
        <v>0</v>
      </c>
      <c r="G8" s="67">
        <v>11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46</v>
      </c>
      <c r="S8" s="69" t="s">
        <v>122</v>
      </c>
      <c r="T8" s="69" t="s">
        <v>123</v>
      </c>
      <c r="U8" s="70">
        <v>530</v>
      </c>
      <c r="V8" s="70">
        <v>42</v>
      </c>
      <c r="W8" s="70">
        <v>300</v>
      </c>
      <c r="X8" s="69" t="s">
        <v>124</v>
      </c>
      <c r="Y8" s="71">
        <v>620.29999999999995</v>
      </c>
      <c r="Z8" s="71">
        <v>618.79999999999995</v>
      </c>
      <c r="AA8" s="71">
        <v>642.70000000000005</v>
      </c>
      <c r="AB8" s="71">
        <v>559.29999999999995</v>
      </c>
      <c r="AC8" s="71">
        <v>571.9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83.9</v>
      </c>
      <c r="BG8" s="71">
        <v>83.8</v>
      </c>
      <c r="BH8" s="71">
        <v>84.4</v>
      </c>
      <c r="BI8" s="71">
        <v>82.1</v>
      </c>
      <c r="BJ8" s="71">
        <v>82.5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33091</v>
      </c>
      <c r="BR8" s="72">
        <v>34560</v>
      </c>
      <c r="BS8" s="72">
        <v>35191</v>
      </c>
      <c r="BT8" s="73">
        <v>33710</v>
      </c>
      <c r="BU8" s="73">
        <v>32841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0</v>
      </c>
      <c r="CN8" s="70">
        <v>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504.8</v>
      </c>
      <c r="DL8" s="71">
        <v>519</v>
      </c>
      <c r="DM8" s="71">
        <v>523.79999999999995</v>
      </c>
      <c r="DN8" s="71">
        <v>519</v>
      </c>
      <c r="DO8" s="71">
        <v>514.29999999999995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2020-12-04T03:37:05Z</dcterms:created>
  <dcterms:modified xsi:type="dcterms:W3CDTF">2021-01-24T08:11:42Z</dcterms:modified>
  <cp:category/>
</cp:coreProperties>
</file>