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Z:\01_財務課（財務担当）\他都市・他課等照会\★広島市より照会・回答\R2年度\R3.1.22〆切　経営比較分析表の分析等について\02 回答\"/>
    </mc:Choice>
  </mc:AlternateContent>
  <xr:revisionPtr revIDLastSave="0" documentId="13_ncr:1_{1AD0FEAF-CA20-47B3-8BFE-4C578B21C2F5}" xr6:coauthVersionLast="45" xr6:coauthVersionMax="45" xr10:uidLastSave="{00000000-0000-0000-0000-000000000000}"/>
  <workbookProtection workbookAlgorithmName="SHA-512" workbookHashValue="tZLbO9fic8BcrSUNlE/0HykUFkz0zGvzSgJrWsKacnXLDwIxGX6nRhqwn/b5ZRmmM/5N5+Kw8DzyXgQ5P/xwhA==" workbookSaltValue="mGzb+C1uATewPgC5gh7Rdw==" workbookSpinCount="100000" lockStructure="1"/>
  <bookViews>
    <workbookView xWindow="0" yWindow="600" windowWidth="20490" windowHeight="109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KC80" i="4" s="1"/>
  <c r="ES7" i="5"/>
  <c r="ER7" i="5"/>
  <c r="EQ7" i="5"/>
  <c r="EP7" i="5"/>
  <c r="KV79" i="4" s="1"/>
  <c r="EO7" i="5"/>
  <c r="EN7" i="5"/>
  <c r="EL7" i="5"/>
  <c r="EK7" i="5"/>
  <c r="GT80" i="4" s="1"/>
  <c r="EJ7" i="5"/>
  <c r="EI7" i="5"/>
  <c r="EH7" i="5"/>
  <c r="EG7" i="5"/>
  <c r="EF7" i="5"/>
  <c r="EE7" i="5"/>
  <c r="ED7" i="5"/>
  <c r="EC7" i="5"/>
  <c r="EA7" i="5"/>
  <c r="DZ7" i="5"/>
  <c r="DY7" i="5"/>
  <c r="DX7" i="5"/>
  <c r="AN80" i="4" s="1"/>
  <c r="DW7" i="5"/>
  <c r="DV7" i="5"/>
  <c r="DU7" i="5"/>
  <c r="DT7" i="5"/>
  <c r="BG79" i="4" s="1"/>
  <c r="DS7" i="5"/>
  <c r="DR7" i="5"/>
  <c r="DP7" i="5"/>
  <c r="DO7" i="5"/>
  <c r="LY56" i="4" s="1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HV55" i="4" s="1"/>
  <c r="CW7" i="5"/>
  <c r="CV7" i="5"/>
  <c r="CT7" i="5"/>
  <c r="CS7" i="5"/>
  <c r="EW56" i="4" s="1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HV33" i="4" s="1"/>
  <c r="BE7" i="5"/>
  <c r="BD7" i="5"/>
  <c r="BB7" i="5"/>
  <c r="BA7" i="5"/>
  <c r="EW34" i="4" s="1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ID12" i="4" s="1"/>
  <c r="AD6" i="5"/>
  <c r="LP10" i="4" s="1"/>
  <c r="AC6" i="5"/>
  <c r="AB6" i="5"/>
  <c r="ID10" i="4" s="1"/>
  <c r="AA6" i="5"/>
  <c r="Z6" i="5"/>
  <c r="JW8" i="4" s="1"/>
  <c r="Y6" i="5"/>
  <c r="X6" i="5"/>
  <c r="W6" i="5"/>
  <c r="CN12" i="4" s="1"/>
  <c r="V6" i="5"/>
  <c r="U6" i="5"/>
  <c r="T6" i="5"/>
  <c r="S6" i="5"/>
  <c r="R6" i="5"/>
  <c r="CN10" i="4" s="1"/>
  <c r="Q6" i="5"/>
  <c r="P6" i="5"/>
  <c r="O6" i="5"/>
  <c r="N6" i="5"/>
  <c r="EG8" i="4" s="1"/>
  <c r="M6" i="5"/>
  <c r="L6" i="5"/>
  <c r="AU8" i="4" s="1"/>
  <c r="K6" i="5"/>
  <c r="B8" i="4" s="1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F90" i="4"/>
  <c r="E90" i="4"/>
  <c r="B90" i="4"/>
  <c r="MH80" i="4"/>
  <c r="LO80" i="4"/>
  <c r="KV80" i="4"/>
  <c r="JJ80" i="4"/>
  <c r="HM80" i="4"/>
  <c r="GA80" i="4"/>
  <c r="FH80" i="4"/>
  <c r="EO80" i="4"/>
  <c r="CS80" i="4"/>
  <c r="BZ80" i="4"/>
  <c r="BG80" i="4"/>
  <c r="U80" i="4"/>
  <c r="MH79" i="4"/>
  <c r="LO79" i="4"/>
  <c r="KC79" i="4"/>
  <c r="JJ79" i="4"/>
  <c r="HM79" i="4"/>
  <c r="GT79" i="4"/>
  <c r="GA79" i="4"/>
  <c r="FH79" i="4"/>
  <c r="EO79" i="4"/>
  <c r="CS79" i="4"/>
  <c r="BZ79" i="4"/>
  <c r="AN79" i="4"/>
  <c r="U79" i="4"/>
  <c r="MN56" i="4"/>
  <c r="LJ56" i="4"/>
  <c r="KU56" i="4"/>
  <c r="KF56" i="4"/>
  <c r="IZ56" i="4"/>
  <c r="IK56" i="4"/>
  <c r="HV56" i="4"/>
  <c r="GR56" i="4"/>
  <c r="FL56" i="4"/>
  <c r="EH56" i="4"/>
  <c r="DS56" i="4"/>
  <c r="DD56" i="4"/>
  <c r="BX56" i="4"/>
  <c r="BI56" i="4"/>
  <c r="AT56" i="4"/>
  <c r="AE56" i="4"/>
  <c r="P56" i="4"/>
  <c r="LY55" i="4"/>
  <c r="LJ55" i="4"/>
  <c r="KU55" i="4"/>
  <c r="IZ55" i="4"/>
  <c r="IK55" i="4"/>
  <c r="HG55" i="4"/>
  <c r="GR55" i="4"/>
  <c r="FL55" i="4"/>
  <c r="EW55" i="4"/>
  <c r="EH55" i="4"/>
  <c r="DS55" i="4"/>
  <c r="DD55" i="4"/>
  <c r="BX55" i="4"/>
  <c r="BI55" i="4"/>
  <c r="AE55" i="4"/>
  <c r="P55" i="4"/>
  <c r="MN34" i="4"/>
  <c r="LJ34" i="4"/>
  <c r="KU34" i="4"/>
  <c r="KF34" i="4"/>
  <c r="IZ34" i="4"/>
  <c r="IK34" i="4"/>
  <c r="HV34" i="4"/>
  <c r="GR34" i="4"/>
  <c r="FL34" i="4"/>
  <c r="EH34" i="4"/>
  <c r="DS34" i="4"/>
  <c r="DD34" i="4"/>
  <c r="BX34" i="4"/>
  <c r="BI34" i="4"/>
  <c r="AT34" i="4"/>
  <c r="AE34" i="4"/>
  <c r="P34" i="4"/>
  <c r="LY33" i="4"/>
  <c r="LJ33" i="4"/>
  <c r="KU33" i="4"/>
  <c r="IZ33" i="4"/>
  <c r="IK33" i="4"/>
  <c r="HG33" i="4"/>
  <c r="GR33" i="4"/>
  <c r="FL33" i="4"/>
  <c r="EW33" i="4"/>
  <c r="EH33" i="4"/>
  <c r="DS33" i="4"/>
  <c r="DD33" i="4"/>
  <c r="BX33" i="4"/>
  <c r="BI33" i="4"/>
  <c r="AE33" i="4"/>
  <c r="P33" i="4"/>
  <c r="LP12" i="4"/>
  <c r="EG12" i="4"/>
  <c r="AU12" i="4"/>
  <c r="B12" i="4"/>
  <c r="JW10" i="4"/>
  <c r="FZ10" i="4"/>
  <c r="EG10" i="4"/>
  <c r="AU10" i="4"/>
  <c r="B10" i="4"/>
  <c r="LP8" i="4"/>
  <c r="ID8" i="4"/>
  <c r="FZ8" i="4"/>
  <c r="CN8" i="4"/>
  <c r="MN54" i="4" l="1"/>
  <c r="MN32" i="4"/>
  <c r="FL32" i="4"/>
  <c r="BX54" i="4"/>
  <c r="MH78" i="4"/>
  <c r="IZ54" i="4"/>
  <c r="IZ32" i="4"/>
  <c r="CS78" i="4"/>
  <c r="HM78" i="4"/>
  <c r="FL54" i="4"/>
  <c r="BX32" i="4"/>
  <c r="C11" i="5"/>
  <c r="D11" i="5"/>
  <c r="E11" i="5"/>
  <c r="B11" i="5"/>
  <c r="KC78" i="4" l="1"/>
  <c r="HG54" i="4"/>
  <c r="HG32" i="4"/>
  <c r="AE32" i="4"/>
  <c r="KU54" i="4"/>
  <c r="KU32" i="4"/>
  <c r="FH78" i="4"/>
  <c r="DS54" i="4"/>
  <c r="DS32" i="4"/>
  <c r="AN78" i="4"/>
  <c r="AE54" i="4"/>
  <c r="KF54" i="4"/>
  <c r="KF32" i="4"/>
  <c r="P32" i="4"/>
  <c r="JJ78" i="4"/>
  <c r="GR54" i="4"/>
  <c r="GR32" i="4"/>
  <c r="EO78" i="4"/>
  <c r="DD54" i="4"/>
  <c r="DD32" i="4"/>
  <c r="U78" i="4"/>
  <c r="P54" i="4"/>
  <c r="BZ78" i="4"/>
  <c r="BI54" i="4"/>
  <c r="BI32" i="4"/>
  <c r="LY54" i="4"/>
  <c r="LY32" i="4"/>
  <c r="LO78" i="4"/>
  <c r="IK54" i="4"/>
  <c r="IK32" i="4"/>
  <c r="GT78" i="4"/>
  <c r="EW54" i="4"/>
  <c r="EW32" i="4"/>
  <c r="GA78" i="4"/>
  <c r="EH54" i="4"/>
  <c r="EH32" i="4"/>
  <c r="BG78" i="4"/>
  <c r="AT54" i="4"/>
  <c r="AT32" i="4"/>
  <c r="LJ54" i="4"/>
  <c r="LJ32" i="4"/>
  <c r="KV78" i="4"/>
  <c r="HV32" i="4"/>
  <c r="HV54" i="4"/>
</calcChain>
</file>

<file path=xl/sharedStrings.xml><?xml version="1.0" encoding="utf-8"?>
<sst xmlns="http://schemas.openxmlformats.org/spreadsheetml/2006/main" count="322" uniqueCount="181">
  <si>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</si>
  <si>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</si>
  <si>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</si>
  <si>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</si>
  <si>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</si>
  <si>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</si>
  <si>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</si>
  <si>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</si>
  <si>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</si>
  <si>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</si>
  <si>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</si>
  <si>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</si>
  <si>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</si>
  <si>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</si>
  <si>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</si>
  <si>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</si>
  <si>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</si>
  <si>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</si>
  <si>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</si>
  <si>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</si>
  <si>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</si>
  <si>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</si>
  <si>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</si>
  <si>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</si>
  <si>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</si>
  <si>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</si>
  <si>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</si>
  <si>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</si>
  <si>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</si>
  <si>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</si>
  <si>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</si>
  <si>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</si>
  <si>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</si>
  <si>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</si>
  <si>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</si>
  <si>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</si>
  <si>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</si>
  <si>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</si>
  <si>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</si>
  <si>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</si>
  <si>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</si>
  <si>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</si>
  <si>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</si>
  <si>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</si>
  <si>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</si>
  <si>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</si>
  <si>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</si>
  <si>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</si>
  <si>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</si>
  <si>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</si>
  <si>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</si>
  <si>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</si>
  <si>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</si>
  <si>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</si>
  <si>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</si>
  <si>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</si>
  <si>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</si>
  <si>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</si>
  <si>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</si>
  <si>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</si>
  <si>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</si>
  <si>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</si>
  <si>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</si>
  <si>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</si>
  <si>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</si>
  <si>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</si>
  <si>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</si>
  <si>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</si>
  <si>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</si>
  <si>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</si>
  <si>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</si>
  <si>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</si>
  <si>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</si>
  <si>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</si>
  <si>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</si>
  <si>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</si>
  <si>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</si>
  <si>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</si>
  <si>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</si>
  <si>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</si>
  <si>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</si>
  <si>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</si>
  <si>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</si>
  <si>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</si>
  <si>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</si>
  <si>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</si>
  <si>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</si>
  <si>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</si>
  <si>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</si>
  <si>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</si>
  <si>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</si>
  <si>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</si>
  <si>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</si>
  <si>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</si>
  <si>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</si>
  <si>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</si>
  <si>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</si>
  <si>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</si>
  <si>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</si>
  <si>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</si>
  <si>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</si>
  <si>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</si>
  <si>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</si>
  <si>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</si>
  <si>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</si>
  <si>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</si>
  <si>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</si>
  <si>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</si>
  <si>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</si>
  <si>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</si>
  <si>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</si>
  <si>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</si>
  <si>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</si>
  <si>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</si>
  <si>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</si>
  <si>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</si>
  <si>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</si>
  <si>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</si>
  <si>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</si>
  <si>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</si>
  <si>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</si>
  <si>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</si>
  <si>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</si>
  <si>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</si>
  <si>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</si>
  <si>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</si>
  <si>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</si>
  <si>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</si>
  <si>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</si>
  <si>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</si>
  <si>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</si>
  <si>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</si>
  <si>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</si>
  <si>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</si>
  <si>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</si>
  <si>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</si>
  <si>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</si>
  <si>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</si>
  <si>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</si>
  <si>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</si>
  <si>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</si>
  <si>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</si>
  <si>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</si>
  <si>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</si>
  <si>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</si>
  <si>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</si>
  <si>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</si>
  <si>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</si>
  <si>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</si>
  <si>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</si>
  <si>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</si>
  <si>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</si>
  <si>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</si>
  <si>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</si>
  <si>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</si>
  <si>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</si>
  <si>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</si>
  <si>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</si>
  <si>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</si>
  <si>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広島県</t>
  </si>
  <si>
    <t>地方独立行政法人広島市立病院機構</t>
  </si>
  <si>
    <t>舟入市民病院</t>
  </si>
  <si>
    <t>地方独立行政法人</t>
  </si>
  <si>
    <t>病院事業</t>
  </si>
  <si>
    <t>一般病院</t>
  </si>
  <si>
    <t>100床以上～200床未満</t>
  </si>
  <si>
    <t>非設置</t>
  </si>
  <si>
    <t>直営</t>
  </si>
  <si>
    <t>ド 訓</t>
  </si>
  <si>
    <t>救 臨 感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</si>
  <si>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</si>
  <si>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</si>
  <si>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</si>
  <si>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</si>
  <si>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</si>
  <si>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</si>
  <si>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</si>
  <si>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１　経営の健全性・効率性について
　２４時間３６５日の小児救急患者を受け入れる小児救急医療拠点病院であり、第二種感染症指定医療機関
【主な機関指定】
　小児救急医療拠点病院、第二種感染症指定医療機関</t>
  </si>
  <si>
    <t>【① 経常収支比率、②医業収支比率、③累積欠損比率】
　26年度の地方独立法人設立以降、経常収支比率は100％を上回っており、経営は堅調に推移している。
【④病床利用率、⑤入院患者１人１日当たり収益、⑥外来患者１人１日当たり収益】
　患者１人１日当たり収益は平均値を上回っているが、病床利用率は平均値を下回っており、安定した経営を実現させるためには、病床利用率の向上を図っていく必要がある。
【⑦職員給与費対医業収益比率、⑧材料費対医業収益比率】
　各指標とも、平均値に対し、良好な数値で推移している。</t>
  </si>
  <si>
    <t>　舟入市民病院は、平成9年度に建て替えを行っており、当面、建替え等大規模な施設整備は生じない。
　設備については、更新計画を策定し、計画的な更新を進めるとともに、毎年、当該計画の見直しを行い、必要な箇所の補修を行っている。</t>
  </si>
  <si>
    <t>　「１　経営の健全性・効率性について」にも記載したが、経営は堅調に推移しているものの、安定した経営を実現させるためには、病床利用率の向上を図っていく必要があると考えている。
　このため、医療連携室を中心に、地域の医療機関との連携強化に取組み、紹介患者数の増を図っているところである。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</si>
</sst>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63.8</c:v>
                </c:pt>
                <c:pt idx="1">
                  <c:v>66.099999999999994</c:v>
                </c:pt>
                <c:pt idx="2">
                  <c:v>62.6</c:v>
                </c:pt>
                <c:pt idx="3">
                  <c:v>65.3</c:v>
                </c:pt>
                <c:pt idx="4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4-4EBE-B9EB-4AC0DECD3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69.8</c:v>
                </c:pt>
                <c:pt idx="2">
                  <c:v>69.7</c:v>
                </c:pt>
                <c:pt idx="3">
                  <c:v>70.099999999999994</c:v>
                </c:pt>
                <c:pt idx="4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4-4EBE-B9EB-4AC0DECD3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6-46DD-B676-209E2735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118.9</c:v>
                </c:pt>
                <c:pt idx="1">
                  <c:v>119.5</c:v>
                </c:pt>
                <c:pt idx="2">
                  <c:v>116.9</c:v>
                </c:pt>
                <c:pt idx="3">
                  <c:v>117.1</c:v>
                </c:pt>
                <c:pt idx="4">
                  <c:v>120.5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6-46DD-B676-209E2735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83.3</c:v>
                </c:pt>
                <c:pt idx="1">
                  <c:v>82.8</c:v>
                </c:pt>
                <c:pt idx="2">
                  <c:v>80.400000000000006</c:v>
                </c:pt>
                <c:pt idx="3">
                  <c:v>80.8</c:v>
                </c:pt>
                <c:pt idx="4">
                  <c:v>78.599999999999994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4-4E77-BA41-2742BCD50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85.3</c:v>
                </c:pt>
                <c:pt idx="1">
                  <c:v>84.2</c:v>
                </c:pt>
                <c:pt idx="2">
                  <c:v>83.9</c:v>
                </c:pt>
                <c:pt idx="3">
                  <c:v>84</c:v>
                </c:pt>
                <c:pt idx="4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4-4E77-BA41-2742BCD50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103.5</c:v>
                </c:pt>
                <c:pt idx="2">
                  <c:v>103.3</c:v>
                </c:pt>
                <c:pt idx="3">
                  <c:v>103.6</c:v>
                </c:pt>
                <c:pt idx="4">
                  <c:v>102.3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A-44ED-872F-A42F9FB84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96.7</c:v>
                </c:pt>
                <c:pt idx="2">
                  <c:v>96.6</c:v>
                </c:pt>
                <c:pt idx="3">
                  <c:v>97.2</c:v>
                </c:pt>
                <c:pt idx="4">
                  <c:v>96.9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A-44ED-872F-A42F9FB84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14.3</c:v>
                </c:pt>
                <c:pt idx="1">
                  <c:v>22.4</c:v>
                </c:pt>
                <c:pt idx="2">
                  <c:v>27.8</c:v>
                </c:pt>
                <c:pt idx="3">
                  <c:v>32.9</c:v>
                </c:pt>
                <c:pt idx="4">
                  <c:v>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6-4AF4-8D31-E61D2F0A1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52.5</c:v>
                </c:pt>
                <c:pt idx="2">
                  <c:v>53.5</c:v>
                </c:pt>
                <c:pt idx="3">
                  <c:v>54.1</c:v>
                </c:pt>
                <c:pt idx="4">
                  <c:v>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6-4AF4-8D31-E61D2F0A1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20.8</c:v>
                </c:pt>
                <c:pt idx="1">
                  <c:v>35.799999999999997</c:v>
                </c:pt>
                <c:pt idx="2">
                  <c:v>48.9</c:v>
                </c:pt>
                <c:pt idx="3">
                  <c:v>56.4</c:v>
                </c:pt>
                <c:pt idx="4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1-42CB-BB59-2E9ABDA63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69.7</c:v>
                </c:pt>
                <c:pt idx="2">
                  <c:v>71.3</c:v>
                </c:pt>
                <c:pt idx="3">
                  <c:v>71.400000000000006</c:v>
                </c:pt>
                <c:pt idx="4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1-42CB-BB59-2E9ABDA63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27513327</c:v>
                </c:pt>
                <c:pt idx="1">
                  <c:v>28180821</c:v>
                </c:pt>
                <c:pt idx="2">
                  <c:v>29582526</c:v>
                </c:pt>
                <c:pt idx="3">
                  <c:v>31183558</c:v>
                </c:pt>
                <c:pt idx="4">
                  <c:v>31787269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8-41E8-97C4-DF07AA96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35730958</c:v>
                </c:pt>
                <c:pt idx="1">
                  <c:v>37752628</c:v>
                </c:pt>
                <c:pt idx="2">
                  <c:v>39094598</c:v>
                </c:pt>
                <c:pt idx="3">
                  <c:v>40683727</c:v>
                </c:pt>
                <c:pt idx="4">
                  <c:v>41891213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8-41E8-97C4-DF07AA96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15.2</c:v>
                </c:pt>
                <c:pt idx="1">
                  <c:v>13.9</c:v>
                </c:pt>
                <c:pt idx="2">
                  <c:v>12.6</c:v>
                </c:pt>
                <c:pt idx="3">
                  <c:v>12.7</c:v>
                </c:pt>
                <c:pt idx="4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3-409C-8DA2-6A0787CD2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18.7</c:v>
                </c:pt>
                <c:pt idx="2">
                  <c:v>18.3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3-409C-8DA2-6A0787CD2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49.8</c:v>
                </c:pt>
                <c:pt idx="1">
                  <c:v>49.4</c:v>
                </c:pt>
                <c:pt idx="2">
                  <c:v>51</c:v>
                </c:pt>
                <c:pt idx="3">
                  <c:v>50.2</c:v>
                </c:pt>
                <c:pt idx="4">
                  <c:v>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A-4458-A61F-0AD17F435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62.5</c:v>
                </c:pt>
                <c:pt idx="1">
                  <c:v>63.4</c:v>
                </c:pt>
                <c:pt idx="2">
                  <c:v>63.4</c:v>
                </c:pt>
                <c:pt idx="3">
                  <c:v>63.7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A-4458-A61F-0AD17F435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13064</c:v>
                </c:pt>
                <c:pt idx="1">
                  <c:v>13344</c:v>
                </c:pt>
                <c:pt idx="2">
                  <c:v>13422</c:v>
                </c:pt>
                <c:pt idx="3">
                  <c:v>14205</c:v>
                </c:pt>
                <c:pt idx="4">
                  <c:v>14348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C-4739-8373-DEDC7CC61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10037</c:v>
                </c:pt>
                <c:pt idx="1">
                  <c:v>9976</c:v>
                </c:pt>
                <c:pt idx="2">
                  <c:v>10130</c:v>
                </c:pt>
                <c:pt idx="3">
                  <c:v>10244</c:v>
                </c:pt>
                <c:pt idx="4">
                  <c:v>10602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1C-4739-8373-DEDC7CC61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44130</c:v>
                </c:pt>
                <c:pt idx="1">
                  <c:v>44002</c:v>
                </c:pt>
                <c:pt idx="2">
                  <c:v>43149</c:v>
                </c:pt>
                <c:pt idx="3">
                  <c:v>44904</c:v>
                </c:pt>
                <c:pt idx="4">
                  <c:v>44353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6-4A0E-8E65-961FF37D5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32532</c:v>
                </c:pt>
                <c:pt idx="1">
                  <c:v>33492</c:v>
                </c:pt>
                <c:pt idx="2">
                  <c:v>34136</c:v>
                </c:pt>
                <c:pt idx="3">
                  <c:v>34924</c:v>
                </c:pt>
                <c:pt idx="4">
                  <c:v>35788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6-4A0E-8E65-961FF37D5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MB7" zoomScaleNormal="100" zoomScaleSheetLayoutView="70" workbookViewId="0">
      <selection activeCell="OA68" sqref="OA68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 x14ac:dyDescent="0.15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 x14ac:dyDescent="0.15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2" t="str">
        <f>データ!H6</f>
        <v>広島県地方独立行政法人広島市立病院機構　舟入市民病院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39" t="str">
        <f>データ!K6</f>
        <v>地方独立行政法人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100床以上～200床未満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非設置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データ!Y6</f>
        <v>140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データ!Z6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データ!AA6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19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訓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 感 輪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データ!AB6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>
        <f>データ!AC6</f>
        <v>16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データ!AD6</f>
        <v>156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ID11" s="144" t="s">
        <v>28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29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30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28" t="str">
        <f>データ!U6</f>
        <v>-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12667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非該当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７：１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ID12" s="128">
        <f>データ!AE6</f>
        <v>156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データ!AF6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データ!AG6</f>
        <v>156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1" t="s">
        <v>31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1" t="s">
        <v>32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33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 x14ac:dyDescent="0.15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35</v>
      </c>
      <c r="NK16" s="134"/>
      <c r="NL16" s="134"/>
      <c r="NM16" s="134"/>
      <c r="NN16" s="135"/>
      <c r="NO16" s="133" t="s">
        <v>36</v>
      </c>
      <c r="NP16" s="134"/>
      <c r="NQ16" s="134"/>
      <c r="NR16" s="134"/>
      <c r="NS16" s="135"/>
      <c r="NT16" s="133" t="s">
        <v>37</v>
      </c>
      <c r="NU16" s="134"/>
      <c r="NV16" s="134"/>
      <c r="NW16" s="134"/>
      <c r="NX16" s="135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38</v>
      </c>
      <c r="NK18" s="121"/>
      <c r="NL18" s="121"/>
      <c r="NM18" s="124" t="s">
        <v>39</v>
      </c>
      <c r="NN18" s="125"/>
      <c r="NO18" s="120" t="s">
        <v>71</v>
      </c>
      <c r="NP18" s="121"/>
      <c r="NQ18" s="121"/>
      <c r="NR18" s="124" t="s">
        <v>39</v>
      </c>
      <c r="NS18" s="125"/>
      <c r="NT18" s="120" t="s">
        <v>38</v>
      </c>
      <c r="NU18" s="121"/>
      <c r="NV18" s="121"/>
      <c r="NW18" s="124" t="s">
        <v>39</v>
      </c>
      <c r="NX18" s="125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5" t="s">
        <v>42</v>
      </c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6"/>
      <c r="NK21" s="116"/>
      <c r="NL21" s="116"/>
      <c r="NM21" s="116"/>
      <c r="NN21" s="116"/>
      <c r="NO21" s="116"/>
      <c r="NP21" s="116"/>
      <c r="NQ21" s="116"/>
      <c r="NR21" s="116"/>
      <c r="NS21" s="116"/>
      <c r="NT21" s="116"/>
      <c r="NU21" s="116"/>
      <c r="NV21" s="116"/>
      <c r="NW21" s="116"/>
      <c r="NX21" s="116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177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9"/>
      <c r="NK23" s="110"/>
      <c r="NL23" s="110"/>
      <c r="NM23" s="110"/>
      <c r="NN23" s="110"/>
      <c r="NO23" s="110"/>
      <c r="NP23" s="110"/>
      <c r="NQ23" s="110"/>
      <c r="NR23" s="110"/>
      <c r="NS23" s="110"/>
      <c r="NT23" s="110"/>
      <c r="NU23" s="110"/>
      <c r="NV23" s="110"/>
      <c r="NW23" s="110"/>
      <c r="NX23" s="111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9"/>
      <c r="NK24" s="110"/>
      <c r="NL24" s="110"/>
      <c r="NM24" s="110"/>
      <c r="NN24" s="110"/>
      <c r="NO24" s="110"/>
      <c r="NP24" s="110"/>
      <c r="NQ24" s="110"/>
      <c r="NR24" s="110"/>
      <c r="NS24" s="110"/>
      <c r="NT24" s="110"/>
      <c r="NU24" s="110"/>
      <c r="NV24" s="110"/>
      <c r="NW24" s="110"/>
      <c r="NX24" s="111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9"/>
      <c r="NK25" s="110"/>
      <c r="NL25" s="110"/>
      <c r="NM25" s="110"/>
      <c r="NN25" s="110"/>
      <c r="NO25" s="110"/>
      <c r="NP25" s="110"/>
      <c r="NQ25" s="110"/>
      <c r="NR25" s="110"/>
      <c r="NS25" s="110"/>
      <c r="NT25" s="110"/>
      <c r="NU25" s="110"/>
      <c r="NV25" s="110"/>
      <c r="NW25" s="110"/>
      <c r="NX25" s="111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09"/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1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09"/>
      <c r="NK27" s="110"/>
      <c r="NL27" s="110"/>
      <c r="NM27" s="110"/>
      <c r="NN27" s="110"/>
      <c r="NO27" s="110"/>
      <c r="NP27" s="110"/>
      <c r="NQ27" s="110"/>
      <c r="NR27" s="110"/>
      <c r="NS27" s="110"/>
      <c r="NT27" s="110"/>
      <c r="NU27" s="110"/>
      <c r="NV27" s="110"/>
      <c r="NW27" s="110"/>
      <c r="NX27" s="111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/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09"/>
      <c r="NK29" s="110"/>
      <c r="NL29" s="110"/>
      <c r="NM29" s="110"/>
      <c r="NN29" s="110"/>
      <c r="NO29" s="110"/>
      <c r="NP29" s="110"/>
      <c r="NQ29" s="110"/>
      <c r="NR29" s="110"/>
      <c r="NS29" s="110"/>
      <c r="NT29" s="110"/>
      <c r="NU29" s="110"/>
      <c r="NV29" s="110"/>
      <c r="NW29" s="110"/>
      <c r="NX29" s="111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9"/>
      <c r="NK30" s="110"/>
      <c r="NL30" s="110"/>
      <c r="NM30" s="110"/>
      <c r="NN30" s="110"/>
      <c r="NO30" s="110"/>
      <c r="NP30" s="110"/>
      <c r="NQ30" s="110"/>
      <c r="NR30" s="110"/>
      <c r="NS30" s="110"/>
      <c r="NT30" s="110"/>
      <c r="NU30" s="110"/>
      <c r="NV30" s="110"/>
      <c r="NW30" s="110"/>
      <c r="NX30" s="111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9"/>
      <c r="NK31" s="110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10"/>
      <c r="NW31" s="110"/>
      <c r="NX31" s="111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09"/>
      <c r="NK32" s="110"/>
      <c r="NL32" s="110"/>
      <c r="NM32" s="110"/>
      <c r="NN32" s="110"/>
      <c r="NO32" s="110"/>
      <c r="NP32" s="110"/>
      <c r="NQ32" s="110"/>
      <c r="NR32" s="110"/>
      <c r="NS32" s="110"/>
      <c r="NT32" s="110"/>
      <c r="NU32" s="110"/>
      <c r="NV32" s="110"/>
      <c r="NW32" s="110"/>
      <c r="NX32" s="111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100.1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103.5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103.3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103.6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102.3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83.3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82.8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80.400000000000006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80.8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78.599999999999994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0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0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0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63.8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66.099999999999994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62.6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65.3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62.9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09"/>
      <c r="NK33" s="110"/>
      <c r="NL33" s="110"/>
      <c r="NM33" s="110"/>
      <c r="NN33" s="110"/>
      <c r="NO33" s="110"/>
      <c r="NP33" s="110"/>
      <c r="NQ33" s="110"/>
      <c r="NR33" s="110"/>
      <c r="NS33" s="110"/>
      <c r="NT33" s="110"/>
      <c r="NU33" s="110"/>
      <c r="NV33" s="110"/>
      <c r="NW33" s="110"/>
      <c r="NX33" s="111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98.3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96.7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96.6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97.2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96.9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85.3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84.2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83.9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84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84.3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118.9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119.5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116.9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117.1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120.5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67.900000000000006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69.8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69.7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70.099999999999994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70.400000000000006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2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3"/>
      <c r="NX34" s="114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5" t="s">
        <v>60</v>
      </c>
      <c r="NK35" s="115"/>
      <c r="NL35" s="115"/>
      <c r="NM35" s="115"/>
      <c r="NN35" s="115"/>
      <c r="NO35" s="115"/>
      <c r="NP35" s="115"/>
      <c r="NQ35" s="115"/>
      <c r="NR35" s="115"/>
      <c r="NS35" s="115"/>
      <c r="NT35" s="115"/>
      <c r="NU35" s="115"/>
      <c r="NV35" s="115"/>
      <c r="NW35" s="115"/>
      <c r="NX35" s="115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6"/>
      <c r="NK36" s="116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6"/>
      <c r="NX36" s="116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9" t="s">
        <v>178</v>
      </c>
      <c r="NK39" s="110"/>
      <c r="NL39" s="110"/>
      <c r="NM39" s="110"/>
      <c r="NN39" s="110"/>
      <c r="NO39" s="110"/>
      <c r="NP39" s="110"/>
      <c r="NQ39" s="110"/>
      <c r="NR39" s="110"/>
      <c r="NS39" s="110"/>
      <c r="NT39" s="110"/>
      <c r="NU39" s="110"/>
      <c r="NV39" s="110"/>
      <c r="NW39" s="110"/>
      <c r="NX39" s="111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9"/>
      <c r="NK40" s="110"/>
      <c r="NL40" s="110"/>
      <c r="NM40" s="110"/>
      <c r="NN40" s="110"/>
      <c r="NO40" s="110"/>
      <c r="NP40" s="110"/>
      <c r="NQ40" s="110"/>
      <c r="NR40" s="110"/>
      <c r="NS40" s="110"/>
      <c r="NT40" s="110"/>
      <c r="NU40" s="110"/>
      <c r="NV40" s="110"/>
      <c r="NW40" s="110"/>
      <c r="NX40" s="111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9"/>
      <c r="NK41" s="110"/>
      <c r="NL41" s="110"/>
      <c r="NM41" s="110"/>
      <c r="NN41" s="110"/>
      <c r="NO41" s="110"/>
      <c r="NP41" s="110"/>
      <c r="NQ41" s="110"/>
      <c r="NR41" s="110"/>
      <c r="NS41" s="110"/>
      <c r="NT41" s="110"/>
      <c r="NU41" s="110"/>
      <c r="NV41" s="110"/>
      <c r="NW41" s="110"/>
      <c r="NX41" s="111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9"/>
      <c r="NK42" s="110"/>
      <c r="NL42" s="110"/>
      <c r="NM42" s="110"/>
      <c r="NN42" s="110"/>
      <c r="NO42" s="110"/>
      <c r="NP42" s="110"/>
      <c r="NQ42" s="110"/>
      <c r="NR42" s="110"/>
      <c r="NS42" s="110"/>
      <c r="NT42" s="110"/>
      <c r="NU42" s="110"/>
      <c r="NV42" s="110"/>
      <c r="NW42" s="110"/>
      <c r="NX42" s="111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9"/>
      <c r="NK43" s="110"/>
      <c r="NL43" s="110"/>
      <c r="NM43" s="110"/>
      <c r="NN43" s="110"/>
      <c r="NO43" s="110"/>
      <c r="NP43" s="110"/>
      <c r="NQ43" s="110"/>
      <c r="NR43" s="110"/>
      <c r="NS43" s="110"/>
      <c r="NT43" s="110"/>
      <c r="NU43" s="110"/>
      <c r="NV43" s="110"/>
      <c r="NW43" s="110"/>
      <c r="NX43" s="111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9"/>
      <c r="NK44" s="110"/>
      <c r="NL44" s="110"/>
      <c r="NM44" s="110"/>
      <c r="NN44" s="110"/>
      <c r="NO44" s="110"/>
      <c r="NP44" s="110"/>
      <c r="NQ44" s="110"/>
      <c r="NR44" s="110"/>
      <c r="NS44" s="110"/>
      <c r="NT44" s="110"/>
      <c r="NU44" s="110"/>
      <c r="NV44" s="110"/>
      <c r="NW44" s="110"/>
      <c r="NX44" s="111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9"/>
      <c r="NK45" s="110"/>
      <c r="NL45" s="110"/>
      <c r="NM45" s="110"/>
      <c r="NN45" s="110"/>
      <c r="NO45" s="110"/>
      <c r="NP45" s="110"/>
      <c r="NQ45" s="110"/>
      <c r="NR45" s="110"/>
      <c r="NS45" s="110"/>
      <c r="NT45" s="110"/>
      <c r="NU45" s="110"/>
      <c r="NV45" s="110"/>
      <c r="NW45" s="110"/>
      <c r="NX45" s="111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9"/>
      <c r="NK46" s="110"/>
      <c r="NL46" s="110"/>
      <c r="NM46" s="110"/>
      <c r="NN46" s="110"/>
      <c r="NO46" s="110"/>
      <c r="NP46" s="110"/>
      <c r="NQ46" s="110"/>
      <c r="NR46" s="110"/>
      <c r="NS46" s="110"/>
      <c r="NT46" s="110"/>
      <c r="NU46" s="110"/>
      <c r="NV46" s="110"/>
      <c r="NW46" s="110"/>
      <c r="NX46" s="111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/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09"/>
      <c r="NK48" s="110"/>
      <c r="NL48" s="110"/>
      <c r="NM48" s="110"/>
      <c r="NN48" s="110"/>
      <c r="NO48" s="110"/>
      <c r="NP48" s="110"/>
      <c r="NQ48" s="110"/>
      <c r="NR48" s="110"/>
      <c r="NS48" s="110"/>
      <c r="NT48" s="110"/>
      <c r="NU48" s="110"/>
      <c r="NV48" s="110"/>
      <c r="NW48" s="110"/>
      <c r="NX48" s="111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9"/>
      <c r="NK49" s="110"/>
      <c r="NL49" s="110"/>
      <c r="NM49" s="110"/>
      <c r="NN49" s="110"/>
      <c r="NO49" s="110"/>
      <c r="NP49" s="110"/>
      <c r="NQ49" s="110"/>
      <c r="NR49" s="110"/>
      <c r="NS49" s="110"/>
      <c r="NT49" s="110"/>
      <c r="NU49" s="110"/>
      <c r="NV49" s="110"/>
      <c r="NW49" s="110"/>
      <c r="NX49" s="111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9"/>
      <c r="NK50" s="110"/>
      <c r="NL50" s="110"/>
      <c r="NM50" s="110"/>
      <c r="NN50" s="110"/>
      <c r="NO50" s="110"/>
      <c r="NP50" s="110"/>
      <c r="NQ50" s="110"/>
      <c r="NR50" s="110"/>
      <c r="NS50" s="110"/>
      <c r="NT50" s="110"/>
      <c r="NU50" s="110"/>
      <c r="NV50" s="110"/>
      <c r="NW50" s="110"/>
      <c r="NX50" s="111"/>
      <c r="OC50" s="28" t="s">
        <v>77</v>
      </c>
    </row>
    <row r="51" spans="1:393" ht="66.7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2"/>
      <c r="NK51" s="113"/>
      <c r="NL51" s="113"/>
      <c r="NM51" s="113"/>
      <c r="NN51" s="113"/>
      <c r="NO51" s="113"/>
      <c r="NP51" s="113"/>
      <c r="NQ51" s="113"/>
      <c r="NR51" s="113"/>
      <c r="NS51" s="113"/>
      <c r="NT51" s="113"/>
      <c r="NU51" s="113"/>
      <c r="NV51" s="113"/>
      <c r="NW51" s="113"/>
      <c r="NX51" s="114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09" t="s">
        <v>179</v>
      </c>
      <c r="NK54" s="110"/>
      <c r="NL54" s="110"/>
      <c r="NM54" s="110"/>
      <c r="NN54" s="110"/>
      <c r="NO54" s="110"/>
      <c r="NP54" s="110"/>
      <c r="NQ54" s="110"/>
      <c r="NR54" s="110"/>
      <c r="NS54" s="110"/>
      <c r="NT54" s="110"/>
      <c r="NU54" s="110"/>
      <c r="NV54" s="110"/>
      <c r="NW54" s="110"/>
      <c r="NX54" s="111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44130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44002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43149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44904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44353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13064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13344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13422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14205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14348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49.8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49.4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51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50.2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51.6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15.2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13.9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12.6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12.7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12.2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09"/>
      <c r="NK55" s="110"/>
      <c r="NL55" s="110"/>
      <c r="NM55" s="110"/>
      <c r="NN55" s="110"/>
      <c r="NO55" s="110"/>
      <c r="NP55" s="110"/>
      <c r="NQ55" s="110"/>
      <c r="NR55" s="110"/>
      <c r="NS55" s="110"/>
      <c r="NT55" s="110"/>
      <c r="NU55" s="110"/>
      <c r="NV55" s="110"/>
      <c r="NW55" s="110"/>
      <c r="NX55" s="111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32532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33492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34136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34924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35788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10037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9976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10130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10244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10602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62.5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63.4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63.4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63.7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63.3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19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18.7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18.3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17.7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17.5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09"/>
      <c r="NK56" s="110"/>
      <c r="NL56" s="110"/>
      <c r="NM56" s="110"/>
      <c r="NN56" s="110"/>
      <c r="NO56" s="110"/>
      <c r="NP56" s="110"/>
      <c r="NQ56" s="110"/>
      <c r="NR56" s="110"/>
      <c r="NS56" s="110"/>
      <c r="NT56" s="110"/>
      <c r="NU56" s="110"/>
      <c r="NV56" s="110"/>
      <c r="NW56" s="110"/>
      <c r="NX56" s="11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9"/>
      <c r="NK57" s="110"/>
      <c r="NL57" s="110"/>
      <c r="NM57" s="110"/>
      <c r="NN57" s="110"/>
      <c r="NO57" s="110"/>
      <c r="NP57" s="110"/>
      <c r="NQ57" s="110"/>
      <c r="NR57" s="110"/>
      <c r="NS57" s="110"/>
      <c r="NT57" s="110"/>
      <c r="NU57" s="110"/>
      <c r="NV57" s="110"/>
      <c r="NW57" s="110"/>
      <c r="NX57" s="11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09"/>
      <c r="NK58" s="110"/>
      <c r="NL58" s="110"/>
      <c r="NM58" s="110"/>
      <c r="NN58" s="110"/>
      <c r="NO58" s="110"/>
      <c r="NP58" s="110"/>
      <c r="NQ58" s="110"/>
      <c r="NR58" s="110"/>
      <c r="NS58" s="110"/>
      <c r="NT58" s="110"/>
      <c r="NU58" s="110"/>
      <c r="NV58" s="110"/>
      <c r="NW58" s="110"/>
      <c r="NX58" s="11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09"/>
      <c r="NK59" s="110"/>
      <c r="NL59" s="110"/>
      <c r="NM59" s="110"/>
      <c r="NN59" s="110"/>
      <c r="NO59" s="110"/>
      <c r="NP59" s="110"/>
      <c r="NQ59" s="110"/>
      <c r="NR59" s="110"/>
      <c r="NS59" s="110"/>
      <c r="NT59" s="110"/>
      <c r="NU59" s="110"/>
      <c r="NV59" s="110"/>
      <c r="NW59" s="110"/>
      <c r="NX59" s="11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09"/>
      <c r="NK60" s="110"/>
      <c r="NL60" s="110"/>
      <c r="NM60" s="110"/>
      <c r="NN60" s="110"/>
      <c r="NO60" s="110"/>
      <c r="NP60" s="110"/>
      <c r="NQ60" s="110"/>
      <c r="NR60" s="110"/>
      <c r="NS60" s="110"/>
      <c r="NT60" s="110"/>
      <c r="NU60" s="110"/>
      <c r="NV60" s="110"/>
      <c r="NW60" s="110"/>
      <c r="NX60" s="11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9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0"/>
      <c r="NX61" s="111"/>
    </row>
    <row r="62" spans="1:393" ht="13.5" customHeight="1" x14ac:dyDescent="0.15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09"/>
      <c r="NK62" s="110"/>
      <c r="NL62" s="110"/>
      <c r="NM62" s="110"/>
      <c r="NN62" s="110"/>
      <c r="NO62" s="110"/>
      <c r="NP62" s="110"/>
      <c r="NQ62" s="110"/>
      <c r="NR62" s="110"/>
      <c r="NS62" s="110"/>
      <c r="NT62" s="110"/>
      <c r="NU62" s="110"/>
      <c r="NV62" s="110"/>
      <c r="NW62" s="110"/>
      <c r="NX62" s="111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09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0"/>
      <c r="NX63" s="11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9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0"/>
      <c r="NX64" s="11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9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180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14.3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22.4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27.8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32.9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38.5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20.8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35.799999999999997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48.9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56.4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67.599999999999994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27513327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28180821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29582526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31183558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31787269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52.4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52.5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53.5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54.1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54.6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69.2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69.7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71.3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71.400000000000006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71.7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35730958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37752628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39094598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40683727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41891213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92</v>
      </c>
      <c r="L89" s="45" t="s">
        <v>93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3+Cx5ZcwlGbbKwwi5N0PHJGDQQlFR0SsfCbZLujNowEyh7kBVbuXror+LnTwdknlU/PlUpZZ+ENCWcPUW/Y+/w==" saltValue="ic6JKobxD9+l1gRwAhFprA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IZ55:JN55"/>
    <mergeCell ref="JW55:KE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HM79:IE79"/>
    <mergeCell ref="IY79:JI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 xr:uid="{00000000-0002-0000-0000-000000000000}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94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95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96</v>
      </c>
      <c r="B3" s="49" t="s">
        <v>97</v>
      </c>
      <c r="C3" s="49" t="s">
        <v>98</v>
      </c>
      <c r="D3" s="49" t="s">
        <v>99</v>
      </c>
      <c r="E3" s="49" t="s">
        <v>100</v>
      </c>
      <c r="F3" s="49" t="s">
        <v>101</v>
      </c>
      <c r="G3" s="49" t="s">
        <v>102</v>
      </c>
      <c r="H3" s="50" t="s">
        <v>103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104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106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60" t="s">
        <v>107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60" t="s">
        <v>108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4" t="s">
        <v>109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53" t="s">
        <v>110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60" t="s">
        <v>111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112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113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4" t="s">
        <v>114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53" t="s">
        <v>115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116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 x14ac:dyDescent="0.15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140</v>
      </c>
      <c r="AT5" s="62" t="s">
        <v>151</v>
      </c>
      <c r="AU5" s="62" t="s">
        <v>142</v>
      </c>
      <c r="AV5" s="62" t="s">
        <v>152</v>
      </c>
      <c r="AW5" s="62" t="s">
        <v>153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140</v>
      </c>
      <c r="BE5" s="62" t="s">
        <v>151</v>
      </c>
      <c r="BF5" s="62" t="s">
        <v>142</v>
      </c>
      <c r="BG5" s="62" t="s">
        <v>143</v>
      </c>
      <c r="BH5" s="62" t="s">
        <v>153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154</v>
      </c>
      <c r="BP5" s="62" t="s">
        <v>151</v>
      </c>
      <c r="BQ5" s="62" t="s">
        <v>142</v>
      </c>
      <c r="BR5" s="62" t="s">
        <v>143</v>
      </c>
      <c r="BS5" s="62" t="s">
        <v>153</v>
      </c>
      <c r="BT5" s="62" t="s">
        <v>145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140</v>
      </c>
      <c r="CA5" s="62" t="s">
        <v>151</v>
      </c>
      <c r="CB5" s="62" t="s">
        <v>155</v>
      </c>
      <c r="CC5" s="62" t="s">
        <v>143</v>
      </c>
      <c r="CD5" s="62" t="s">
        <v>153</v>
      </c>
      <c r="CE5" s="62" t="s">
        <v>145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140</v>
      </c>
      <c r="CL5" s="62" t="s">
        <v>151</v>
      </c>
      <c r="CM5" s="62" t="s">
        <v>142</v>
      </c>
      <c r="CN5" s="62" t="s">
        <v>143</v>
      </c>
      <c r="CO5" s="62" t="s">
        <v>153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140</v>
      </c>
      <c r="CW5" s="62" t="s">
        <v>151</v>
      </c>
      <c r="CX5" s="62" t="s">
        <v>142</v>
      </c>
      <c r="CY5" s="62" t="s">
        <v>143</v>
      </c>
      <c r="CZ5" s="62" t="s">
        <v>144</v>
      </c>
      <c r="DA5" s="62" t="s">
        <v>145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154</v>
      </c>
      <c r="DH5" s="62" t="s">
        <v>151</v>
      </c>
      <c r="DI5" s="62" t="s">
        <v>155</v>
      </c>
      <c r="DJ5" s="62" t="s">
        <v>143</v>
      </c>
      <c r="DK5" s="62" t="s">
        <v>153</v>
      </c>
      <c r="DL5" s="62" t="s">
        <v>145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154</v>
      </c>
      <c r="DS5" s="62" t="s">
        <v>151</v>
      </c>
      <c r="DT5" s="62" t="s">
        <v>155</v>
      </c>
      <c r="DU5" s="62" t="s">
        <v>143</v>
      </c>
      <c r="DV5" s="62" t="s">
        <v>144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140</v>
      </c>
      <c r="ED5" s="62" t="s">
        <v>151</v>
      </c>
      <c r="EE5" s="62" t="s">
        <v>142</v>
      </c>
      <c r="EF5" s="62" t="s">
        <v>143</v>
      </c>
      <c r="EG5" s="62" t="s">
        <v>153</v>
      </c>
      <c r="EH5" s="62" t="s">
        <v>145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156</v>
      </c>
      <c r="EN5" s="62" t="s">
        <v>154</v>
      </c>
      <c r="EO5" s="62" t="s">
        <v>151</v>
      </c>
      <c r="EP5" s="62" t="s">
        <v>142</v>
      </c>
      <c r="EQ5" s="62" t="s">
        <v>143</v>
      </c>
      <c r="ER5" s="62" t="s">
        <v>144</v>
      </c>
      <c r="ES5" s="62" t="s">
        <v>145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</row>
    <row r="6" spans="1:154" s="67" customFormat="1" x14ac:dyDescent="0.15">
      <c r="A6" s="48" t="s">
        <v>157</v>
      </c>
      <c r="B6" s="63">
        <f>B8</f>
        <v>2019</v>
      </c>
      <c r="C6" s="63">
        <f t="shared" ref="C6:M6" si="2">C8</f>
        <v>347510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3</v>
      </c>
      <c r="H6" s="157" t="str">
        <f>IF(H8&lt;&gt;I8,H8,"")&amp;IF(I8&lt;&gt;J8,I8,"")&amp;"　"&amp;J8</f>
        <v>広島県地方独立行政法人広島市立病院機構　舟入市民病院</v>
      </c>
      <c r="I6" s="158"/>
      <c r="J6" s="159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 t="str">
        <f>O8</f>
        <v>非設置</v>
      </c>
      <c r="P6" s="63" t="str">
        <f>P8</f>
        <v>直営</v>
      </c>
      <c r="Q6" s="64">
        <f t="shared" ref="Q6:AG6" si="3">Q8</f>
        <v>19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 臨 感 輪</v>
      </c>
      <c r="U6" s="64" t="str">
        <f>U8</f>
        <v>-</v>
      </c>
      <c r="V6" s="64">
        <f>V8</f>
        <v>12667</v>
      </c>
      <c r="W6" s="63" t="str">
        <f>W8</f>
        <v>非該当</v>
      </c>
      <c r="X6" s="63" t="str">
        <f t="shared" si="3"/>
        <v>７：１</v>
      </c>
      <c r="Y6" s="64">
        <f t="shared" si="3"/>
        <v>140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16</v>
      </c>
      <c r="AD6" s="64">
        <f t="shared" si="3"/>
        <v>156</v>
      </c>
      <c r="AE6" s="64">
        <f t="shared" si="3"/>
        <v>156</v>
      </c>
      <c r="AF6" s="64" t="str">
        <f t="shared" si="3"/>
        <v>-</v>
      </c>
      <c r="AG6" s="64">
        <f t="shared" si="3"/>
        <v>156</v>
      </c>
      <c r="AH6" s="65">
        <f>IF(AH8="-",NA(),AH8)</f>
        <v>100.1</v>
      </c>
      <c r="AI6" s="65">
        <f t="shared" ref="AI6:AQ6" si="4">IF(AI8="-",NA(),AI8)</f>
        <v>103.5</v>
      </c>
      <c r="AJ6" s="65">
        <f t="shared" si="4"/>
        <v>103.3</v>
      </c>
      <c r="AK6" s="65">
        <f t="shared" si="4"/>
        <v>103.6</v>
      </c>
      <c r="AL6" s="65">
        <f t="shared" si="4"/>
        <v>102.3</v>
      </c>
      <c r="AM6" s="65">
        <f t="shared" si="4"/>
        <v>98.3</v>
      </c>
      <c r="AN6" s="65">
        <f t="shared" si="4"/>
        <v>96.7</v>
      </c>
      <c r="AO6" s="65">
        <f t="shared" si="4"/>
        <v>96.6</v>
      </c>
      <c r="AP6" s="65">
        <f t="shared" si="4"/>
        <v>97.2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83.3</v>
      </c>
      <c r="AT6" s="65">
        <f t="shared" ref="AT6:BB6" si="5">IF(AT8="-",NA(),AT8)</f>
        <v>82.8</v>
      </c>
      <c r="AU6" s="65">
        <f t="shared" si="5"/>
        <v>80.400000000000006</v>
      </c>
      <c r="AV6" s="65">
        <f t="shared" si="5"/>
        <v>80.8</v>
      </c>
      <c r="AW6" s="65">
        <f t="shared" si="5"/>
        <v>78.599999999999994</v>
      </c>
      <c r="AX6" s="65">
        <f t="shared" si="5"/>
        <v>85.3</v>
      </c>
      <c r="AY6" s="65">
        <f t="shared" si="5"/>
        <v>84.2</v>
      </c>
      <c r="AZ6" s="65">
        <f t="shared" si="5"/>
        <v>83.9</v>
      </c>
      <c r="BA6" s="65">
        <f t="shared" si="5"/>
        <v>84</v>
      </c>
      <c r="BB6" s="65">
        <f t="shared" si="5"/>
        <v>84.3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118.9</v>
      </c>
      <c r="BJ6" s="65">
        <f t="shared" si="6"/>
        <v>119.5</v>
      </c>
      <c r="BK6" s="65">
        <f t="shared" si="6"/>
        <v>116.9</v>
      </c>
      <c r="BL6" s="65">
        <f t="shared" si="6"/>
        <v>117.1</v>
      </c>
      <c r="BM6" s="65">
        <f t="shared" si="6"/>
        <v>120.5</v>
      </c>
      <c r="BN6" s="65" t="str">
        <f>IF(BN8="-","【-】","【"&amp;SUBSTITUTE(TEXT(BN8,"#,##0.0"),"-","△")&amp;"】")</f>
        <v>【59.6】</v>
      </c>
      <c r="BO6" s="65">
        <f>IF(BO8="-",NA(),BO8)</f>
        <v>63.8</v>
      </c>
      <c r="BP6" s="65">
        <f t="shared" ref="BP6:BX6" si="7">IF(BP8="-",NA(),BP8)</f>
        <v>66.099999999999994</v>
      </c>
      <c r="BQ6" s="65">
        <f t="shared" si="7"/>
        <v>62.6</v>
      </c>
      <c r="BR6" s="65">
        <f t="shared" si="7"/>
        <v>65.3</v>
      </c>
      <c r="BS6" s="65">
        <f t="shared" si="7"/>
        <v>62.9</v>
      </c>
      <c r="BT6" s="65">
        <f t="shared" si="7"/>
        <v>67.900000000000006</v>
      </c>
      <c r="BU6" s="65">
        <f t="shared" si="7"/>
        <v>69.8</v>
      </c>
      <c r="BV6" s="65">
        <f t="shared" si="7"/>
        <v>69.7</v>
      </c>
      <c r="BW6" s="65">
        <f t="shared" si="7"/>
        <v>70.099999999999994</v>
      </c>
      <c r="BX6" s="65">
        <f t="shared" si="7"/>
        <v>70.400000000000006</v>
      </c>
      <c r="BY6" s="65" t="str">
        <f>IF(BY8="-","【-】","【"&amp;SUBSTITUTE(TEXT(BY8,"#,##0.0"),"-","△")&amp;"】")</f>
        <v>【74.7】</v>
      </c>
      <c r="BZ6" s="66">
        <f>IF(BZ8="-",NA(),BZ8)</f>
        <v>44130</v>
      </c>
      <c r="CA6" s="66">
        <f t="shared" ref="CA6:CI6" si="8">IF(CA8="-",NA(),CA8)</f>
        <v>44002</v>
      </c>
      <c r="CB6" s="66">
        <f t="shared" si="8"/>
        <v>43149</v>
      </c>
      <c r="CC6" s="66">
        <f t="shared" si="8"/>
        <v>44904</v>
      </c>
      <c r="CD6" s="66">
        <f t="shared" si="8"/>
        <v>44353</v>
      </c>
      <c r="CE6" s="66">
        <f t="shared" si="8"/>
        <v>32532</v>
      </c>
      <c r="CF6" s="66">
        <f t="shared" si="8"/>
        <v>33492</v>
      </c>
      <c r="CG6" s="66">
        <f t="shared" si="8"/>
        <v>34136</v>
      </c>
      <c r="CH6" s="66">
        <f t="shared" si="8"/>
        <v>34924</v>
      </c>
      <c r="CI6" s="66">
        <f t="shared" si="8"/>
        <v>35788</v>
      </c>
      <c r="CJ6" s="65" t="str">
        <f>IF(CJ8="-","【-】","【"&amp;SUBSTITUTE(TEXT(CJ8,"#,##0"),"-","△")&amp;"】")</f>
        <v>【53,621】</v>
      </c>
      <c r="CK6" s="66">
        <f>IF(CK8="-",NA(),CK8)</f>
        <v>13064</v>
      </c>
      <c r="CL6" s="66">
        <f t="shared" ref="CL6:CT6" si="9">IF(CL8="-",NA(),CL8)</f>
        <v>13344</v>
      </c>
      <c r="CM6" s="66">
        <f t="shared" si="9"/>
        <v>13422</v>
      </c>
      <c r="CN6" s="66">
        <f t="shared" si="9"/>
        <v>14205</v>
      </c>
      <c r="CO6" s="66">
        <f t="shared" si="9"/>
        <v>14348</v>
      </c>
      <c r="CP6" s="66">
        <f t="shared" si="9"/>
        <v>10037</v>
      </c>
      <c r="CQ6" s="66">
        <f t="shared" si="9"/>
        <v>9976</v>
      </c>
      <c r="CR6" s="66">
        <f t="shared" si="9"/>
        <v>10130</v>
      </c>
      <c r="CS6" s="66">
        <f t="shared" si="9"/>
        <v>10244</v>
      </c>
      <c r="CT6" s="66">
        <f t="shared" si="9"/>
        <v>10602</v>
      </c>
      <c r="CU6" s="65" t="str">
        <f>IF(CU8="-","【-】","【"&amp;SUBSTITUTE(TEXT(CU8,"#,##0"),"-","△")&amp;"】")</f>
        <v>【15,586】</v>
      </c>
      <c r="CV6" s="65">
        <f>IF(CV8="-",NA(),CV8)</f>
        <v>49.8</v>
      </c>
      <c r="CW6" s="65">
        <f t="shared" ref="CW6:DE6" si="10">IF(CW8="-",NA(),CW8)</f>
        <v>49.4</v>
      </c>
      <c r="CX6" s="65">
        <f t="shared" si="10"/>
        <v>51</v>
      </c>
      <c r="CY6" s="65">
        <f t="shared" si="10"/>
        <v>50.2</v>
      </c>
      <c r="CZ6" s="65">
        <f t="shared" si="10"/>
        <v>51.6</v>
      </c>
      <c r="DA6" s="65">
        <f t="shared" si="10"/>
        <v>62.5</v>
      </c>
      <c r="DB6" s="65">
        <f t="shared" si="10"/>
        <v>63.4</v>
      </c>
      <c r="DC6" s="65">
        <f t="shared" si="10"/>
        <v>63.4</v>
      </c>
      <c r="DD6" s="65">
        <f t="shared" si="10"/>
        <v>63.7</v>
      </c>
      <c r="DE6" s="65">
        <f t="shared" si="10"/>
        <v>63.3</v>
      </c>
      <c r="DF6" s="65" t="str">
        <f>IF(DF8="-","【-】","【"&amp;SUBSTITUTE(TEXT(DF8,"#,##0.0"),"-","△")&amp;"】")</f>
        <v>【54.6】</v>
      </c>
      <c r="DG6" s="65">
        <f>IF(DG8="-",NA(),DG8)</f>
        <v>15.2</v>
      </c>
      <c r="DH6" s="65">
        <f t="shared" ref="DH6:DP6" si="11">IF(DH8="-",NA(),DH8)</f>
        <v>13.9</v>
      </c>
      <c r="DI6" s="65">
        <f t="shared" si="11"/>
        <v>12.6</v>
      </c>
      <c r="DJ6" s="65">
        <f t="shared" si="11"/>
        <v>12.7</v>
      </c>
      <c r="DK6" s="65">
        <f t="shared" si="11"/>
        <v>12.2</v>
      </c>
      <c r="DL6" s="65">
        <f t="shared" si="11"/>
        <v>19</v>
      </c>
      <c r="DM6" s="65">
        <f t="shared" si="11"/>
        <v>18.7</v>
      </c>
      <c r="DN6" s="65">
        <f t="shared" si="11"/>
        <v>18.3</v>
      </c>
      <c r="DO6" s="65">
        <f t="shared" si="11"/>
        <v>17.7</v>
      </c>
      <c r="DP6" s="65">
        <f t="shared" si="11"/>
        <v>17.5</v>
      </c>
      <c r="DQ6" s="65" t="str">
        <f>IF(DQ8="-","【-】","【"&amp;SUBSTITUTE(TEXT(DQ8,"#,##0.0"),"-","△")&amp;"】")</f>
        <v>【25.0】</v>
      </c>
      <c r="DR6" s="65">
        <f>IF(DR8="-",NA(),DR8)</f>
        <v>14.3</v>
      </c>
      <c r="DS6" s="65">
        <f t="shared" ref="DS6:EA6" si="12">IF(DS8="-",NA(),DS8)</f>
        <v>22.4</v>
      </c>
      <c r="DT6" s="65">
        <f t="shared" si="12"/>
        <v>27.8</v>
      </c>
      <c r="DU6" s="65">
        <f t="shared" si="12"/>
        <v>32.9</v>
      </c>
      <c r="DV6" s="65">
        <f t="shared" si="12"/>
        <v>38.5</v>
      </c>
      <c r="DW6" s="65">
        <f t="shared" si="12"/>
        <v>52.4</v>
      </c>
      <c r="DX6" s="65">
        <f t="shared" si="12"/>
        <v>52.5</v>
      </c>
      <c r="DY6" s="65">
        <f t="shared" si="12"/>
        <v>53.5</v>
      </c>
      <c r="DZ6" s="65">
        <f t="shared" si="12"/>
        <v>54.1</v>
      </c>
      <c r="EA6" s="65">
        <f t="shared" si="12"/>
        <v>54.6</v>
      </c>
      <c r="EB6" s="65" t="str">
        <f>IF(EB8="-","【-】","【"&amp;SUBSTITUTE(TEXT(EB8,"#,##0.0"),"-","△")&amp;"】")</f>
        <v>【53.5】</v>
      </c>
      <c r="EC6" s="65">
        <f>IF(EC8="-",NA(),EC8)</f>
        <v>20.8</v>
      </c>
      <c r="ED6" s="65">
        <f t="shared" ref="ED6:EL6" si="13">IF(ED8="-",NA(),ED8)</f>
        <v>35.799999999999997</v>
      </c>
      <c r="EE6" s="65">
        <f t="shared" si="13"/>
        <v>48.9</v>
      </c>
      <c r="EF6" s="65">
        <f t="shared" si="13"/>
        <v>56.4</v>
      </c>
      <c r="EG6" s="65">
        <f t="shared" si="13"/>
        <v>67.599999999999994</v>
      </c>
      <c r="EH6" s="65">
        <f t="shared" si="13"/>
        <v>69.2</v>
      </c>
      <c r="EI6" s="65">
        <f t="shared" si="13"/>
        <v>69.7</v>
      </c>
      <c r="EJ6" s="65">
        <f t="shared" si="13"/>
        <v>71.3</v>
      </c>
      <c r="EK6" s="65">
        <f t="shared" si="13"/>
        <v>71.400000000000006</v>
      </c>
      <c r="EL6" s="65">
        <f t="shared" si="13"/>
        <v>71.7</v>
      </c>
      <c r="EM6" s="65" t="str">
        <f>IF(EM8="-","【-】","【"&amp;SUBSTITUTE(TEXT(EM8,"#,##0.0"),"-","△")&amp;"】")</f>
        <v>【70.0】</v>
      </c>
      <c r="EN6" s="66">
        <f>IF(EN8="-",NA(),EN8)</f>
        <v>27513327</v>
      </c>
      <c r="EO6" s="66">
        <f t="shared" ref="EO6:EW6" si="14">IF(EO8="-",NA(),EO8)</f>
        <v>28180821</v>
      </c>
      <c r="EP6" s="66">
        <f t="shared" si="14"/>
        <v>29582526</v>
      </c>
      <c r="EQ6" s="66">
        <f t="shared" si="14"/>
        <v>31183558</v>
      </c>
      <c r="ER6" s="66">
        <f t="shared" si="14"/>
        <v>31787269</v>
      </c>
      <c r="ES6" s="66">
        <f t="shared" si="14"/>
        <v>35730958</v>
      </c>
      <c r="ET6" s="66">
        <f t="shared" si="14"/>
        <v>37752628</v>
      </c>
      <c r="EU6" s="66">
        <f t="shared" si="14"/>
        <v>39094598</v>
      </c>
      <c r="EV6" s="66">
        <f t="shared" si="14"/>
        <v>40683727</v>
      </c>
      <c r="EW6" s="66">
        <f t="shared" si="14"/>
        <v>41891213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158</v>
      </c>
      <c r="B7" s="63">
        <f t="shared" ref="B7:AG7" si="15">B8</f>
        <v>2019</v>
      </c>
      <c r="C7" s="63">
        <f t="shared" si="15"/>
        <v>347510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3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 t="str">
        <f>O8</f>
        <v>非設置</v>
      </c>
      <c r="P7" s="63" t="str">
        <f>P8</f>
        <v>直営</v>
      </c>
      <c r="Q7" s="64">
        <f t="shared" si="15"/>
        <v>19</v>
      </c>
      <c r="R7" s="63" t="str">
        <f t="shared" si="15"/>
        <v>-</v>
      </c>
      <c r="S7" s="63" t="str">
        <f t="shared" si="15"/>
        <v>ド 訓</v>
      </c>
      <c r="T7" s="63" t="str">
        <f t="shared" si="15"/>
        <v>救 臨 感 輪</v>
      </c>
      <c r="U7" s="64" t="str">
        <f>U8</f>
        <v>-</v>
      </c>
      <c r="V7" s="64">
        <f>V8</f>
        <v>12667</v>
      </c>
      <c r="W7" s="63" t="str">
        <f>W8</f>
        <v>非該当</v>
      </c>
      <c r="X7" s="63" t="str">
        <f t="shared" si="15"/>
        <v>７：１</v>
      </c>
      <c r="Y7" s="64">
        <f t="shared" si="15"/>
        <v>140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16</v>
      </c>
      <c r="AD7" s="64">
        <f t="shared" si="15"/>
        <v>156</v>
      </c>
      <c r="AE7" s="64">
        <f t="shared" si="15"/>
        <v>156</v>
      </c>
      <c r="AF7" s="64" t="str">
        <f t="shared" si="15"/>
        <v>-</v>
      </c>
      <c r="AG7" s="64">
        <f t="shared" si="15"/>
        <v>156</v>
      </c>
      <c r="AH7" s="65">
        <f>AH8</f>
        <v>100.1</v>
      </c>
      <c r="AI7" s="65">
        <f t="shared" ref="AI7:AQ7" si="16">AI8</f>
        <v>103.5</v>
      </c>
      <c r="AJ7" s="65">
        <f t="shared" si="16"/>
        <v>103.3</v>
      </c>
      <c r="AK7" s="65">
        <f t="shared" si="16"/>
        <v>103.6</v>
      </c>
      <c r="AL7" s="65">
        <f t="shared" si="16"/>
        <v>102.3</v>
      </c>
      <c r="AM7" s="65">
        <f t="shared" si="16"/>
        <v>98.3</v>
      </c>
      <c r="AN7" s="65">
        <f t="shared" si="16"/>
        <v>96.7</v>
      </c>
      <c r="AO7" s="65">
        <f t="shared" si="16"/>
        <v>96.6</v>
      </c>
      <c r="AP7" s="65">
        <f t="shared" si="16"/>
        <v>97.2</v>
      </c>
      <c r="AQ7" s="65">
        <f t="shared" si="16"/>
        <v>96.9</v>
      </c>
      <c r="AR7" s="65"/>
      <c r="AS7" s="65">
        <f>AS8</f>
        <v>83.3</v>
      </c>
      <c r="AT7" s="65">
        <f t="shared" ref="AT7:BB7" si="17">AT8</f>
        <v>82.8</v>
      </c>
      <c r="AU7" s="65">
        <f t="shared" si="17"/>
        <v>80.400000000000006</v>
      </c>
      <c r="AV7" s="65">
        <f t="shared" si="17"/>
        <v>80.8</v>
      </c>
      <c r="AW7" s="65">
        <f t="shared" si="17"/>
        <v>78.599999999999994</v>
      </c>
      <c r="AX7" s="65">
        <f t="shared" si="17"/>
        <v>85.3</v>
      </c>
      <c r="AY7" s="65">
        <f t="shared" si="17"/>
        <v>84.2</v>
      </c>
      <c r="AZ7" s="65">
        <f t="shared" si="17"/>
        <v>83.9</v>
      </c>
      <c r="BA7" s="65">
        <f t="shared" si="17"/>
        <v>84</v>
      </c>
      <c r="BB7" s="65">
        <f t="shared" si="17"/>
        <v>84.3</v>
      </c>
      <c r="BC7" s="65"/>
      <c r="BD7" s="65">
        <f>BD8</f>
        <v>0</v>
      </c>
      <c r="BE7" s="65">
        <f t="shared" ref="BE7:BM7" si="18">BE8</f>
        <v>0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118.9</v>
      </c>
      <c r="BJ7" s="65">
        <f t="shared" si="18"/>
        <v>119.5</v>
      </c>
      <c r="BK7" s="65">
        <f t="shared" si="18"/>
        <v>116.9</v>
      </c>
      <c r="BL7" s="65">
        <f t="shared" si="18"/>
        <v>117.1</v>
      </c>
      <c r="BM7" s="65">
        <f t="shared" si="18"/>
        <v>120.5</v>
      </c>
      <c r="BN7" s="65"/>
      <c r="BO7" s="65">
        <f>BO8</f>
        <v>63.8</v>
      </c>
      <c r="BP7" s="65">
        <f t="shared" ref="BP7:BX7" si="19">BP8</f>
        <v>66.099999999999994</v>
      </c>
      <c r="BQ7" s="65">
        <f t="shared" si="19"/>
        <v>62.6</v>
      </c>
      <c r="BR7" s="65">
        <f t="shared" si="19"/>
        <v>65.3</v>
      </c>
      <c r="BS7" s="65">
        <f t="shared" si="19"/>
        <v>62.9</v>
      </c>
      <c r="BT7" s="65">
        <f t="shared" si="19"/>
        <v>67.900000000000006</v>
      </c>
      <c r="BU7" s="65">
        <f t="shared" si="19"/>
        <v>69.8</v>
      </c>
      <c r="BV7" s="65">
        <f t="shared" si="19"/>
        <v>69.7</v>
      </c>
      <c r="BW7" s="65">
        <f t="shared" si="19"/>
        <v>70.099999999999994</v>
      </c>
      <c r="BX7" s="65">
        <f t="shared" si="19"/>
        <v>70.400000000000006</v>
      </c>
      <c r="BY7" s="65"/>
      <c r="BZ7" s="66">
        <f>BZ8</f>
        <v>44130</v>
      </c>
      <c r="CA7" s="66">
        <f t="shared" ref="CA7:CI7" si="20">CA8</f>
        <v>44002</v>
      </c>
      <c r="CB7" s="66">
        <f t="shared" si="20"/>
        <v>43149</v>
      </c>
      <c r="CC7" s="66">
        <f t="shared" si="20"/>
        <v>44904</v>
      </c>
      <c r="CD7" s="66">
        <f t="shared" si="20"/>
        <v>44353</v>
      </c>
      <c r="CE7" s="66">
        <f t="shared" si="20"/>
        <v>32532</v>
      </c>
      <c r="CF7" s="66">
        <f t="shared" si="20"/>
        <v>33492</v>
      </c>
      <c r="CG7" s="66">
        <f t="shared" si="20"/>
        <v>34136</v>
      </c>
      <c r="CH7" s="66">
        <f t="shared" si="20"/>
        <v>34924</v>
      </c>
      <c r="CI7" s="66">
        <f t="shared" si="20"/>
        <v>35788</v>
      </c>
      <c r="CJ7" s="65"/>
      <c r="CK7" s="66">
        <f>CK8</f>
        <v>13064</v>
      </c>
      <c r="CL7" s="66">
        <f t="shared" ref="CL7:CT7" si="21">CL8</f>
        <v>13344</v>
      </c>
      <c r="CM7" s="66">
        <f t="shared" si="21"/>
        <v>13422</v>
      </c>
      <c r="CN7" s="66">
        <f t="shared" si="21"/>
        <v>14205</v>
      </c>
      <c r="CO7" s="66">
        <f t="shared" si="21"/>
        <v>14348</v>
      </c>
      <c r="CP7" s="66">
        <f t="shared" si="21"/>
        <v>10037</v>
      </c>
      <c r="CQ7" s="66">
        <f t="shared" si="21"/>
        <v>9976</v>
      </c>
      <c r="CR7" s="66">
        <f t="shared" si="21"/>
        <v>10130</v>
      </c>
      <c r="CS7" s="66">
        <f t="shared" si="21"/>
        <v>10244</v>
      </c>
      <c r="CT7" s="66">
        <f t="shared" si="21"/>
        <v>10602</v>
      </c>
      <c r="CU7" s="65"/>
      <c r="CV7" s="65">
        <f>CV8</f>
        <v>49.8</v>
      </c>
      <c r="CW7" s="65">
        <f t="shared" ref="CW7:DE7" si="22">CW8</f>
        <v>49.4</v>
      </c>
      <c r="CX7" s="65">
        <f t="shared" si="22"/>
        <v>51</v>
      </c>
      <c r="CY7" s="65">
        <f t="shared" si="22"/>
        <v>50.2</v>
      </c>
      <c r="CZ7" s="65">
        <f t="shared" si="22"/>
        <v>51.6</v>
      </c>
      <c r="DA7" s="65">
        <f t="shared" si="22"/>
        <v>62.5</v>
      </c>
      <c r="DB7" s="65">
        <f t="shared" si="22"/>
        <v>63.4</v>
      </c>
      <c r="DC7" s="65">
        <f t="shared" si="22"/>
        <v>63.4</v>
      </c>
      <c r="DD7" s="65">
        <f t="shared" si="22"/>
        <v>63.7</v>
      </c>
      <c r="DE7" s="65">
        <f t="shared" si="22"/>
        <v>63.3</v>
      </c>
      <c r="DF7" s="65"/>
      <c r="DG7" s="65">
        <f>DG8</f>
        <v>15.2</v>
      </c>
      <c r="DH7" s="65">
        <f t="shared" ref="DH7:DP7" si="23">DH8</f>
        <v>13.9</v>
      </c>
      <c r="DI7" s="65">
        <f t="shared" si="23"/>
        <v>12.6</v>
      </c>
      <c r="DJ7" s="65">
        <f t="shared" si="23"/>
        <v>12.7</v>
      </c>
      <c r="DK7" s="65">
        <f t="shared" si="23"/>
        <v>12.2</v>
      </c>
      <c r="DL7" s="65">
        <f t="shared" si="23"/>
        <v>19</v>
      </c>
      <c r="DM7" s="65">
        <f t="shared" si="23"/>
        <v>18.7</v>
      </c>
      <c r="DN7" s="65">
        <f t="shared" si="23"/>
        <v>18.3</v>
      </c>
      <c r="DO7" s="65">
        <f t="shared" si="23"/>
        <v>17.7</v>
      </c>
      <c r="DP7" s="65">
        <f t="shared" si="23"/>
        <v>17.5</v>
      </c>
      <c r="DQ7" s="65"/>
      <c r="DR7" s="65">
        <f>DR8</f>
        <v>14.3</v>
      </c>
      <c r="DS7" s="65">
        <f t="shared" ref="DS7:EA7" si="24">DS8</f>
        <v>22.4</v>
      </c>
      <c r="DT7" s="65">
        <f t="shared" si="24"/>
        <v>27.8</v>
      </c>
      <c r="DU7" s="65">
        <f t="shared" si="24"/>
        <v>32.9</v>
      </c>
      <c r="DV7" s="65">
        <f t="shared" si="24"/>
        <v>38.5</v>
      </c>
      <c r="DW7" s="65">
        <f t="shared" si="24"/>
        <v>52.4</v>
      </c>
      <c r="DX7" s="65">
        <f t="shared" si="24"/>
        <v>52.5</v>
      </c>
      <c r="DY7" s="65">
        <f t="shared" si="24"/>
        <v>53.5</v>
      </c>
      <c r="DZ7" s="65">
        <f t="shared" si="24"/>
        <v>54.1</v>
      </c>
      <c r="EA7" s="65">
        <f t="shared" si="24"/>
        <v>54.6</v>
      </c>
      <c r="EB7" s="65"/>
      <c r="EC7" s="65">
        <f>EC8</f>
        <v>20.8</v>
      </c>
      <c r="ED7" s="65">
        <f t="shared" ref="ED7:EL7" si="25">ED8</f>
        <v>35.799999999999997</v>
      </c>
      <c r="EE7" s="65">
        <f t="shared" si="25"/>
        <v>48.9</v>
      </c>
      <c r="EF7" s="65">
        <f t="shared" si="25"/>
        <v>56.4</v>
      </c>
      <c r="EG7" s="65">
        <f t="shared" si="25"/>
        <v>67.599999999999994</v>
      </c>
      <c r="EH7" s="65">
        <f t="shared" si="25"/>
        <v>69.2</v>
      </c>
      <c r="EI7" s="65">
        <f t="shared" si="25"/>
        <v>69.7</v>
      </c>
      <c r="EJ7" s="65">
        <f t="shared" si="25"/>
        <v>71.3</v>
      </c>
      <c r="EK7" s="65">
        <f t="shared" si="25"/>
        <v>71.400000000000006</v>
      </c>
      <c r="EL7" s="65">
        <f t="shared" si="25"/>
        <v>71.7</v>
      </c>
      <c r="EM7" s="65"/>
      <c r="EN7" s="66">
        <f>EN8</f>
        <v>27513327</v>
      </c>
      <c r="EO7" s="66">
        <f t="shared" ref="EO7:EW7" si="26">EO8</f>
        <v>28180821</v>
      </c>
      <c r="EP7" s="66">
        <f t="shared" si="26"/>
        <v>29582526</v>
      </c>
      <c r="EQ7" s="66">
        <f t="shared" si="26"/>
        <v>31183558</v>
      </c>
      <c r="ER7" s="66">
        <f t="shared" si="26"/>
        <v>31787269</v>
      </c>
      <c r="ES7" s="66">
        <f t="shared" si="26"/>
        <v>35730958</v>
      </c>
      <c r="ET7" s="66">
        <f t="shared" si="26"/>
        <v>37752628</v>
      </c>
      <c r="EU7" s="66">
        <f t="shared" si="26"/>
        <v>39094598</v>
      </c>
      <c r="EV7" s="66">
        <f t="shared" si="26"/>
        <v>40683727</v>
      </c>
      <c r="EW7" s="66">
        <f t="shared" si="26"/>
        <v>41891213</v>
      </c>
      <c r="EX7" s="66"/>
    </row>
    <row r="8" spans="1:154" s="67" customFormat="1" x14ac:dyDescent="0.15">
      <c r="A8" s="48"/>
      <c r="B8" s="68">
        <v>2019</v>
      </c>
      <c r="C8" s="68">
        <v>347510</v>
      </c>
      <c r="D8" s="68">
        <v>46</v>
      </c>
      <c r="E8" s="68">
        <v>6</v>
      </c>
      <c r="F8" s="68">
        <v>0</v>
      </c>
      <c r="G8" s="68">
        <v>3</v>
      </c>
      <c r="H8" s="68" t="s">
        <v>159</v>
      </c>
      <c r="I8" s="68" t="s">
        <v>160</v>
      </c>
      <c r="J8" s="68" t="s">
        <v>161</v>
      </c>
      <c r="K8" s="68" t="s">
        <v>162</v>
      </c>
      <c r="L8" s="68" t="s">
        <v>163</v>
      </c>
      <c r="M8" s="68" t="s">
        <v>164</v>
      </c>
      <c r="N8" s="68" t="s">
        <v>165</v>
      </c>
      <c r="O8" s="68" t="s">
        <v>166</v>
      </c>
      <c r="P8" s="68" t="s">
        <v>167</v>
      </c>
      <c r="Q8" s="69">
        <v>19</v>
      </c>
      <c r="R8" s="68" t="s">
        <v>38</v>
      </c>
      <c r="S8" s="68" t="s">
        <v>168</v>
      </c>
      <c r="T8" s="68" t="s">
        <v>169</v>
      </c>
      <c r="U8" s="69" t="s">
        <v>38</v>
      </c>
      <c r="V8" s="69">
        <v>12667</v>
      </c>
      <c r="W8" s="68" t="s">
        <v>170</v>
      </c>
      <c r="X8" s="70" t="s">
        <v>171</v>
      </c>
      <c r="Y8" s="69">
        <v>140</v>
      </c>
      <c r="Z8" s="69" t="s">
        <v>38</v>
      </c>
      <c r="AA8" s="69" t="s">
        <v>38</v>
      </c>
      <c r="AB8" s="69" t="s">
        <v>38</v>
      </c>
      <c r="AC8" s="69">
        <v>16</v>
      </c>
      <c r="AD8" s="69">
        <v>156</v>
      </c>
      <c r="AE8" s="69">
        <v>156</v>
      </c>
      <c r="AF8" s="69" t="s">
        <v>38</v>
      </c>
      <c r="AG8" s="69">
        <v>156</v>
      </c>
      <c r="AH8" s="71">
        <v>100.1</v>
      </c>
      <c r="AI8" s="71">
        <v>103.5</v>
      </c>
      <c r="AJ8" s="71">
        <v>103.3</v>
      </c>
      <c r="AK8" s="71">
        <v>103.6</v>
      </c>
      <c r="AL8" s="71">
        <v>102.3</v>
      </c>
      <c r="AM8" s="71">
        <v>98.3</v>
      </c>
      <c r="AN8" s="71">
        <v>96.7</v>
      </c>
      <c r="AO8" s="71">
        <v>96.6</v>
      </c>
      <c r="AP8" s="71">
        <v>97.2</v>
      </c>
      <c r="AQ8" s="71">
        <v>96.9</v>
      </c>
      <c r="AR8" s="71">
        <v>98.2</v>
      </c>
      <c r="AS8" s="71">
        <v>83.3</v>
      </c>
      <c r="AT8" s="71">
        <v>82.8</v>
      </c>
      <c r="AU8" s="71">
        <v>80.400000000000006</v>
      </c>
      <c r="AV8" s="71">
        <v>80.8</v>
      </c>
      <c r="AW8" s="71">
        <v>78.599999999999994</v>
      </c>
      <c r="AX8" s="71">
        <v>85.3</v>
      </c>
      <c r="AY8" s="71">
        <v>84.2</v>
      </c>
      <c r="AZ8" s="71">
        <v>83.9</v>
      </c>
      <c r="BA8" s="71">
        <v>84</v>
      </c>
      <c r="BB8" s="71">
        <v>84.3</v>
      </c>
      <c r="BC8" s="71">
        <v>89.5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118.9</v>
      </c>
      <c r="BJ8" s="72">
        <v>119.5</v>
      </c>
      <c r="BK8" s="72">
        <v>116.9</v>
      </c>
      <c r="BL8" s="72">
        <v>117.1</v>
      </c>
      <c r="BM8" s="72">
        <v>120.5</v>
      </c>
      <c r="BN8" s="72">
        <v>59.6</v>
      </c>
      <c r="BO8" s="71">
        <v>63.8</v>
      </c>
      <c r="BP8" s="71">
        <v>66.099999999999994</v>
      </c>
      <c r="BQ8" s="71">
        <v>62.6</v>
      </c>
      <c r="BR8" s="71">
        <v>65.3</v>
      </c>
      <c r="BS8" s="71">
        <v>62.9</v>
      </c>
      <c r="BT8" s="71">
        <v>67.900000000000006</v>
      </c>
      <c r="BU8" s="71">
        <v>69.8</v>
      </c>
      <c r="BV8" s="71">
        <v>69.7</v>
      </c>
      <c r="BW8" s="71">
        <v>70.099999999999994</v>
      </c>
      <c r="BX8" s="71">
        <v>70.400000000000006</v>
      </c>
      <c r="BY8" s="71">
        <v>74.7</v>
      </c>
      <c r="BZ8" s="72">
        <v>44130</v>
      </c>
      <c r="CA8" s="72">
        <v>44002</v>
      </c>
      <c r="CB8" s="72">
        <v>43149</v>
      </c>
      <c r="CC8" s="72">
        <v>44904</v>
      </c>
      <c r="CD8" s="72">
        <v>44353</v>
      </c>
      <c r="CE8" s="72">
        <v>32532</v>
      </c>
      <c r="CF8" s="72">
        <v>33492</v>
      </c>
      <c r="CG8" s="72">
        <v>34136</v>
      </c>
      <c r="CH8" s="72">
        <v>34924</v>
      </c>
      <c r="CI8" s="72">
        <v>35788</v>
      </c>
      <c r="CJ8" s="71">
        <v>53621</v>
      </c>
      <c r="CK8" s="72">
        <v>13064</v>
      </c>
      <c r="CL8" s="72">
        <v>13344</v>
      </c>
      <c r="CM8" s="72">
        <v>13422</v>
      </c>
      <c r="CN8" s="72">
        <v>14205</v>
      </c>
      <c r="CO8" s="72">
        <v>14348</v>
      </c>
      <c r="CP8" s="72">
        <v>10037</v>
      </c>
      <c r="CQ8" s="72">
        <v>9976</v>
      </c>
      <c r="CR8" s="72">
        <v>10130</v>
      </c>
      <c r="CS8" s="72">
        <v>10244</v>
      </c>
      <c r="CT8" s="72">
        <v>10602</v>
      </c>
      <c r="CU8" s="71">
        <v>15586</v>
      </c>
      <c r="CV8" s="72">
        <v>49.8</v>
      </c>
      <c r="CW8" s="72">
        <v>49.4</v>
      </c>
      <c r="CX8" s="72">
        <v>51</v>
      </c>
      <c r="CY8" s="72">
        <v>50.2</v>
      </c>
      <c r="CZ8" s="72">
        <v>51.6</v>
      </c>
      <c r="DA8" s="72">
        <v>62.5</v>
      </c>
      <c r="DB8" s="72">
        <v>63.4</v>
      </c>
      <c r="DC8" s="72">
        <v>63.4</v>
      </c>
      <c r="DD8" s="72">
        <v>63.7</v>
      </c>
      <c r="DE8" s="72">
        <v>63.3</v>
      </c>
      <c r="DF8" s="72">
        <v>54.6</v>
      </c>
      <c r="DG8" s="72">
        <v>15.2</v>
      </c>
      <c r="DH8" s="72">
        <v>13.9</v>
      </c>
      <c r="DI8" s="72">
        <v>12.6</v>
      </c>
      <c r="DJ8" s="72">
        <v>12.7</v>
      </c>
      <c r="DK8" s="72">
        <v>12.2</v>
      </c>
      <c r="DL8" s="72">
        <v>19</v>
      </c>
      <c r="DM8" s="72">
        <v>18.7</v>
      </c>
      <c r="DN8" s="72">
        <v>18.3</v>
      </c>
      <c r="DO8" s="72">
        <v>17.7</v>
      </c>
      <c r="DP8" s="72">
        <v>17.5</v>
      </c>
      <c r="DQ8" s="72">
        <v>25</v>
      </c>
      <c r="DR8" s="71">
        <v>14.3</v>
      </c>
      <c r="DS8" s="71">
        <v>22.4</v>
      </c>
      <c r="DT8" s="71">
        <v>27.8</v>
      </c>
      <c r="DU8" s="71">
        <v>32.9</v>
      </c>
      <c r="DV8" s="71">
        <v>38.5</v>
      </c>
      <c r="DW8" s="71">
        <v>52.4</v>
      </c>
      <c r="DX8" s="71">
        <v>52.5</v>
      </c>
      <c r="DY8" s="71">
        <v>53.5</v>
      </c>
      <c r="DZ8" s="71">
        <v>54.1</v>
      </c>
      <c r="EA8" s="71">
        <v>54.6</v>
      </c>
      <c r="EB8" s="71">
        <v>53.5</v>
      </c>
      <c r="EC8" s="71">
        <v>20.8</v>
      </c>
      <c r="ED8" s="71">
        <v>35.799999999999997</v>
      </c>
      <c r="EE8" s="71">
        <v>48.9</v>
      </c>
      <c r="EF8" s="71">
        <v>56.4</v>
      </c>
      <c r="EG8" s="71">
        <v>67.599999999999994</v>
      </c>
      <c r="EH8" s="71">
        <v>69.2</v>
      </c>
      <c r="EI8" s="71">
        <v>69.7</v>
      </c>
      <c r="EJ8" s="71">
        <v>71.3</v>
      </c>
      <c r="EK8" s="71">
        <v>71.400000000000006</v>
      </c>
      <c r="EL8" s="71">
        <v>71.7</v>
      </c>
      <c r="EM8" s="71">
        <v>70</v>
      </c>
      <c r="EN8" s="72">
        <v>27513327</v>
      </c>
      <c r="EO8" s="72">
        <v>28180821</v>
      </c>
      <c r="EP8" s="72">
        <v>29582526</v>
      </c>
      <c r="EQ8" s="72">
        <v>31183558</v>
      </c>
      <c r="ER8" s="72">
        <v>31787269</v>
      </c>
      <c r="ES8" s="72">
        <v>35730958</v>
      </c>
      <c r="ET8" s="72">
        <v>37752628</v>
      </c>
      <c r="EU8" s="72">
        <v>39094598</v>
      </c>
      <c r="EV8" s="72">
        <v>40683727</v>
      </c>
      <c r="EW8" s="72">
        <v>41891213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172</v>
      </c>
      <c r="C10" s="77" t="s">
        <v>173</v>
      </c>
      <c r="D10" s="77" t="s">
        <v>174</v>
      </c>
      <c r="E10" s="77" t="s">
        <v>175</v>
      </c>
      <c r="F10" s="77" t="s">
        <v>176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7020120</cp:lastModifiedBy>
  <dcterms:created xsi:type="dcterms:W3CDTF">2020-12-15T03:57:11Z</dcterms:created>
  <dcterms:modified xsi:type="dcterms:W3CDTF">2021-01-12T04:15:47Z</dcterms:modified>
  <cp:category/>
</cp:coreProperties>
</file>