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２年度\【R3.1.22期限】公営企業に係る経営比較分析表（令和元年度決算）の分析について\★各課　回答\企画係\"/>
    </mc:Choice>
  </mc:AlternateContent>
  <xr:revisionPtr revIDLastSave="0" documentId="13_ncr:1_{9792BB5F-CB2D-491A-9771-E1C6BA5E020A}" xr6:coauthVersionLast="41" xr6:coauthVersionMax="41" xr10:uidLastSave="{00000000-0000-0000-0000-000000000000}"/>
  <workbookProtection workbookAlgorithmName="SHA-512" workbookHashValue="NF2QoosVgl7yX1inpw+c7cIwF6ZT8tJ/+IaeKxZqMdJcNWPsSUqKjiQcK8eIPctfjZdPJByg9QTXkXbZ8J3QKA==" workbookSaltValue="S+63F36XKSwPRMOabDRBeg==" workbookSpinCount="100000" lockStructure="1"/>
  <bookViews>
    <workbookView xWindow="-120" yWindow="-120" windowWidth="29040" windowHeight="1599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10" i="5" l="1"/>
  <c r="CJ10" i="5"/>
  <c r="BO10" i="5"/>
  <c r="AR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C90" i="4"/>
  <c r="RA81" i="4"/>
  <c r="PZ81" i="4"/>
  <c r="MW81" i="4"/>
  <c r="KO81" i="4"/>
  <c r="JN81" i="4"/>
  <c r="IM81" i="4"/>
  <c r="HL81" i="4"/>
  <c r="GK81" i="4"/>
  <c r="CA81" i="4"/>
  <c r="AZ81" i="4"/>
  <c r="RA80" i="4"/>
  <c r="PZ80" i="4"/>
  <c r="OY80" i="4"/>
  <c r="NX80" i="4"/>
  <c r="MW80" i="4"/>
  <c r="KO80" i="4"/>
  <c r="JN80" i="4"/>
  <c r="GK80" i="4"/>
  <c r="EC80" i="4"/>
  <c r="DB80" i="4"/>
  <c r="CA80" i="4"/>
  <c r="AZ80" i="4"/>
  <c r="Y80" i="4"/>
  <c r="PZ79" i="4"/>
  <c r="OY79" i="4"/>
  <c r="NX79" i="4"/>
  <c r="JN79" i="4"/>
  <c r="IM79" i="4"/>
  <c r="DB79" i="4"/>
  <c r="CA79" i="4"/>
  <c r="RH56" i="4"/>
  <c r="OZ56" i="4"/>
  <c r="OF56" i="4"/>
  <c r="MN56" i="4"/>
  <c r="LT56" i="4"/>
  <c r="KZ56" i="4"/>
  <c r="KF56" i="4"/>
  <c r="JL56" i="4"/>
  <c r="GZ56" i="4"/>
  <c r="GF56" i="4"/>
  <c r="CZ56" i="4"/>
  <c r="CF56" i="4"/>
  <c r="BL56" i="4"/>
  <c r="AR56" i="4"/>
  <c r="X56" i="4"/>
  <c r="RH55" i="4"/>
  <c r="PT55" i="4"/>
  <c r="OZ55" i="4"/>
  <c r="OF55" i="4"/>
  <c r="MN55" i="4"/>
  <c r="KF55" i="4"/>
  <c r="JL55" i="4"/>
  <c r="HT55" i="4"/>
  <c r="GZ55" i="4"/>
  <c r="GF55" i="4"/>
  <c r="ER55" i="4"/>
  <c r="CF55" i="4"/>
  <c r="BL55" i="4"/>
  <c r="RH54" i="4"/>
  <c r="QN54" i="4"/>
  <c r="PT54" i="4"/>
  <c r="OZ54" i="4"/>
  <c r="OF54" i="4"/>
  <c r="LT54" i="4"/>
  <c r="KZ54" i="4"/>
  <c r="KF54" i="4"/>
  <c r="GZ54" i="4"/>
  <c r="GF54" i="4"/>
  <c r="CF54" i="4"/>
  <c r="BL54" i="4"/>
  <c r="RH33" i="4"/>
  <c r="OZ33" i="4"/>
  <c r="OF33" i="4"/>
  <c r="MN33" i="4"/>
  <c r="LT33" i="4"/>
  <c r="KZ33" i="4"/>
  <c r="KF33" i="4"/>
  <c r="JL33" i="4"/>
  <c r="GZ33" i="4"/>
  <c r="GF33" i="4"/>
  <c r="CZ33" i="4"/>
  <c r="CF33" i="4"/>
  <c r="BL33" i="4"/>
  <c r="AR33" i="4"/>
  <c r="X33" i="4"/>
  <c r="RH32" i="4"/>
  <c r="PT32" i="4"/>
  <c r="OZ32" i="4"/>
  <c r="OF32" i="4"/>
  <c r="MN32" i="4"/>
  <c r="KF32" i="4"/>
  <c r="JL32" i="4"/>
  <c r="HT32" i="4"/>
  <c r="GZ32" i="4"/>
  <c r="GF32" i="4"/>
  <c r="ER32" i="4"/>
  <c r="CF32" i="4"/>
  <c r="BL32" i="4"/>
  <c r="RH31" i="4"/>
  <c r="QN31" i="4"/>
  <c r="PT31" i="4"/>
  <c r="OZ31" i="4"/>
  <c r="OF31" i="4"/>
  <c r="LT31" i="4"/>
  <c r="KZ31" i="4"/>
  <c r="KF31" i="4"/>
  <c r="GZ31" i="4"/>
  <c r="GF31" i="4"/>
  <c r="CF31" i="4"/>
  <c r="BL31" i="4"/>
  <c r="LZ10" i="4"/>
  <c r="IT10" i="4"/>
  <c r="FN10" i="4"/>
  <c r="CH10" i="4"/>
  <c r="B10" i="4"/>
  <c r="PF8" i="4"/>
  <c r="LZ8" i="4"/>
  <c r="IT8" i="4"/>
  <c r="FN8" i="4"/>
  <c r="CH8" i="4"/>
  <c r="B8" i="4"/>
  <c r="B5" i="4"/>
  <c r="X31" i="4" l="1"/>
  <c r="CZ31" i="4"/>
  <c r="X32" i="4"/>
  <c r="CZ32" i="4"/>
  <c r="X54" i="4"/>
  <c r="CZ54" i="4"/>
  <c r="X55" i="4"/>
  <c r="ER31" i="4"/>
  <c r="AR32" i="4"/>
  <c r="LT32" i="4"/>
  <c r="AR54" i="4"/>
  <c r="LT55" i="4"/>
  <c r="ER56" i="4"/>
  <c r="PT56" i="4"/>
  <c r="AZ79" i="4"/>
  <c r="GK79" i="4"/>
  <c r="KO79" i="4"/>
  <c r="HL80" i="4"/>
  <c r="DB81" i="4"/>
  <c r="NX81" i="4"/>
  <c r="AG10" i="5"/>
  <c r="BY10" i="5"/>
  <c r="DQ10" i="5"/>
  <c r="KZ32" i="4"/>
  <c r="CZ55" i="4"/>
  <c r="KZ55" i="4"/>
  <c r="Y79" i="4"/>
  <c r="EC79" i="4"/>
  <c r="AR31" i="4"/>
  <c r="HT31" i="4"/>
  <c r="ER33" i="4"/>
  <c r="HT33" i="4"/>
  <c r="PT33" i="4"/>
  <c r="ER54" i="4"/>
  <c r="HT54" i="4"/>
  <c r="AR55" i="4"/>
  <c r="HT56" i="4"/>
  <c r="FL31" i="4"/>
  <c r="JL31" i="4"/>
  <c r="MN31" i="4"/>
  <c r="FL32" i="4"/>
  <c r="QN32" i="4"/>
  <c r="FL33" i="4"/>
  <c r="QN33" i="4"/>
  <c r="FL54" i="4"/>
  <c r="JL54" i="4"/>
  <c r="MN54" i="4"/>
  <c r="FL55" i="4"/>
  <c r="QN55" i="4"/>
  <c r="FL56" i="4"/>
  <c r="QN56" i="4"/>
  <c r="HL79" i="4"/>
  <c r="MW79" i="4"/>
  <c r="RA79" i="4"/>
  <c r="IM80" i="4"/>
  <c r="Y81" i="4"/>
  <c r="EC81" i="4"/>
  <c r="OY81" i="4"/>
  <c r="AH10" i="5"/>
  <c r="BZ10" i="5"/>
  <c r="DR10" i="5"/>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<sst xmlns="http://schemas.openxmlformats.org/spreadsheetml/2006/main" count="262" uniqueCount="106">
  <si>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</si>
  <si>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</si>
  <si>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</si>
  <si>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</si>
  <si>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</si>
  <si>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</si>
  <si>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</si>
  <si>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</si>
  <si>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</si>
  <si>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</si>
  <si>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</si>
  <si>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</si>
  <si>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</si>
  <si>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</si>
  <si>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</si>
  <si>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</si>
  <si>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</si>
  <si>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</si>
  <si>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</si>
  <si>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</si>
  <si>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</si>
  <si>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</si>
  <si>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</si>
  <si>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</si>
  <si>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</si>
  <si>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</si>
  <si>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</si>
  <si>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</si>
  <si>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</si>
  <si>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</si>
  <si>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</si>
  <si>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</si>
  <si>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</si>
  <si>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</si>
  <si>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</si>
  <si>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</si>
  <si>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</si>
  <si>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</si>
  <si>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</si>
  <si>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</si>
  <si>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</si>
  <si>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</si>
  <si>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</si>
  <si>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</si>
  <si>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</si>
  <si>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</si>
  <si>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</si>
  <si>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</si>
  <si>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</si>
  <si>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</si>
  <si>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</si>
  <si>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</si>
  <si>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</si>
  <si>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</si>
  <si>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</si>
  <si>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</si>
  <si>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</si>
  <si>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</si>
  <si>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</si>
  <si>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</si>
  <si>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</si>
  <si>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</si>
  <si>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</si>
  <si>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</si>
  <si>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</si>
  <si>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</si>
  <si>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</si>
  <si>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</si>
  <si>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</si>
  <si>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</si>
  <si>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</si>
  <si>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</si>
  <si>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</si>
  <si>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</si>
  <si>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</si>
  <si>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</si>
  <si>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</si>
  <si>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</si>
  <si>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</si>
  <si>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</si>
  <si>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</si>
  <si>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</si>
  <si>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</si>
  <si>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</si>
  <si>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</si>
  <si>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</si>
  <si>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</si>
  <si>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401005</t>
  </si>
  <si>
    <t>46</t>
  </si>
  <si>
    <t>02</t>
  </si>
  <si>
    <t>0</t>
  </si>
  <si>
    <t>000</t>
  </si>
  <si>
    <t>福岡県　北九州市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</si>
  <si>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</si>
  <si>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</si>
  <si>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</si>
  <si>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</si>
  <si>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</si>
  <si>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</si>
  <si>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</si>
  <si>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</si>
  <si>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</si>
  <si>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</si>
  <si>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平成4年度以降、三期にわたる改築事業に計画的に取り組み、有形固定資産減価償却率や、管路経年化率は近年横ばいで推移しています。
　今後も、老朽化した管路等をいかに効率よく更新していくかが課題になっています。</t>
    <rPh sb="1" eb="3">
      <t>ヘイセイ</t>
    </rPh>
    <rPh sb="4" eb="6">
      <t>ネンド</t>
    </rPh>
    <rPh sb="6" eb="8">
      <t>イコウ</t>
    </rPh>
    <rPh sb="9" eb="10">
      <t>サン</t>
    </rPh>
    <rPh sb="10" eb="11">
      <t>キ</t>
    </rPh>
    <rPh sb="15" eb="17">
      <t>カイチク</t>
    </rPh>
    <rPh sb="17" eb="19">
      <t>ジギョウ</t>
    </rPh>
    <rPh sb="20" eb="23">
      <t>ケイカクテキ</t>
    </rPh>
    <rPh sb="24" eb="25">
      <t>ト</t>
    </rPh>
    <rPh sb="26" eb="27">
      <t>ク</t>
    </rPh>
    <rPh sb="69" eb="72">
      <t>ロウキュウカ</t>
    </rPh>
    <rPh sb="74" eb="76">
      <t>カンロ</t>
    </rPh>
    <rPh sb="76" eb="77">
      <t>トウ</t>
    </rPh>
    <rPh sb="81" eb="83">
      <t>コウリツ</t>
    </rPh>
    <rPh sb="85" eb="87">
      <t>コウシン</t>
    </rPh>
    <rPh sb="93" eb="95">
      <t>カダイ</t>
    </rPh>
    <phoneticPr fontId="5"/>
  </si>
  <si>
    <t>　現在、平成28～令和2年度までの経営戦略に基づき事業を実施し、順調に推移しています。
　しかし、工業用水道事業については、大口使用者の撤退や生産縮小を伴うリスクが常にあることから、大口使用者の需要動向に注視するともに、市誘致部局と連携し新規の契約水量確保に取組む必要があります。
　また、管路については、アセットマネジメント手法を活用した効率的・計画的な更新が必要です。
　引き続き、経営戦略に基づき事業を実施し、経営目標の達成を目指してまいります。</t>
    <rPh sb="9" eb="11">
      <t>レイワ</t>
    </rPh>
    <phoneticPr fontId="5"/>
  </si>
  <si>
    <t>　工業用水道事業では、平成28～令和2年度までの経営戦略で定めた経営目標「安全・安心で質の高いサービスを提供し、現行料金を維持する」を目指し、増収対策や経費削減を行っています。
　その結果、経常収支比率も安定して100％を超え、累積欠損金も発生していません。また、企業債残高対給水収益比率も減少傾向にありかつ類似団体平均値も下回っています。このような結果から経営水準は健全な水準にあるといえます。
　今後も新規需要による収入の確保に努め、更なる経営基盤の強化をめざします。</t>
    <rPh sb="1" eb="3">
      <t>コウギョウ</t>
    </rPh>
    <rPh sb="3" eb="4">
      <t>ヨウ</t>
    </rPh>
    <rPh sb="4" eb="6">
      <t>スイドウ</t>
    </rPh>
    <rPh sb="6" eb="8">
      <t>ジギョウ</t>
    </rPh>
    <rPh sb="29" eb="30">
      <t>サダ</t>
    </rPh>
    <rPh sb="67" eb="69">
      <t>メザ</t>
    </rPh>
    <rPh sb="143" eb="145">
      <t>ケッカ</t>
    </rPh>
    <rPh sb="146" eb="152">
      <t>ケイジョウシュウシヒリツ</t>
    </rPh>
    <rPh sb="153" eb="155">
      <t>アンテイ</t>
    </rPh>
    <rPh sb="162" eb="163">
      <t>コ</t>
    </rPh>
    <rPh sb="165" eb="167">
      <t>ルイセキ</t>
    </rPh>
    <rPh sb="167" eb="169">
      <t>ケッソン</t>
    </rPh>
    <rPh sb="169" eb="170">
      <t>キン</t>
    </rPh>
    <rPh sb="171" eb="173">
      <t>ハッセイ</t>
    </rPh>
    <rPh sb="183" eb="185">
      <t>キギョウ</t>
    </rPh>
    <rPh sb="185" eb="186">
      <t>サイ</t>
    </rPh>
    <rPh sb="186" eb="188">
      <t>ザンダカ</t>
    </rPh>
    <rPh sb="188" eb="189">
      <t>タイ</t>
    </rPh>
    <rPh sb="189" eb="191">
      <t>キュウスイ</t>
    </rPh>
    <rPh sb="191" eb="193">
      <t>シュウエキ</t>
    </rPh>
    <rPh sb="193" eb="195">
      <t>ヒリツ</t>
    </rPh>
    <rPh sb="196" eb="198">
      <t>ゲンショウ</t>
    </rPh>
    <rPh sb="198" eb="200">
      <t>ケイコウ</t>
    </rPh>
    <rPh sb="205" eb="207">
      <t>ルイジ</t>
    </rPh>
    <rPh sb="207" eb="209">
      <t>ダンタイ</t>
    </rPh>
    <rPh sb="209" eb="212">
      <t>ヘイキンチ</t>
    </rPh>
    <rPh sb="213" eb="215">
      <t>シタマワ</t>
    </rPh>
    <rPh sb="226" eb="228">
      <t>ケッカ</t>
    </rPh>
    <rPh sb="230" eb="232">
      <t>ケイエイ</t>
    </rPh>
    <rPh sb="232" eb="234">
      <t>スイジュンスイジュンコンゴシンキジュヨウシュウニュウカクホツトサラケイエイキバンキョウカ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</si>
</sst>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61.56</c:v>
                </c:pt>
                <c:pt idx="1">
                  <c:v>60.73</c:v>
                </c:pt>
                <c:pt idx="2">
                  <c:v>59.62</c:v>
                </c:pt>
                <c:pt idx="3">
                  <c:v>59.42</c:v>
                </c:pt>
                <c:pt idx="4">
                  <c:v>59.27</c:v>
                </c:pt>
              </c:numCache>
            </c:numRef>
          </c:val>
          <c:extLst>
            <c:ext xmlns:c16="http://schemas.microsoft.com/office/drawing/2014/chart" uri="{C3380CC4-5D6E-409C-BE32-E72D297353CC}">
              <c16:uniqueId val="{00000000-F28E-40BE-9623-FD2D2B88CF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F28E-40BE-9623-FD2D2B88CF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6B-4D3C-9592-144BD90121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FC6B-4D3C-9592-144BD90121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128.32</c:v>
                </c:pt>
                <c:pt idx="1">
                  <c:v>137.37</c:v>
                </c:pt>
                <c:pt idx="2">
                  <c:v>123.16</c:v>
                </c:pt>
                <c:pt idx="3">
                  <c:v>137.82</c:v>
                </c:pt>
                <c:pt idx="4">
                  <c:v>132.49</c:v>
                </c:pt>
              </c:numCache>
            </c:numRef>
          </c:val>
          <c:extLst>
            <c:ext xmlns:c16="http://schemas.microsoft.com/office/drawing/2014/chart" uri="{C3380CC4-5D6E-409C-BE32-E72D297353CC}">
              <c16:uniqueId val="{00000000-BCEE-424B-898E-13B5E22180C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BCEE-424B-898E-13B5E22180C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57.67</c:v>
                </c:pt>
                <c:pt idx="1">
                  <c:v>56.03</c:v>
                </c:pt>
                <c:pt idx="2">
                  <c:v>55.3</c:v>
                </c:pt>
                <c:pt idx="3">
                  <c:v>55.24</c:v>
                </c:pt>
                <c:pt idx="4">
                  <c:v>54.35</c:v>
                </c:pt>
              </c:numCache>
            </c:numRef>
          </c:val>
          <c:extLst>
            <c:ext xmlns:c16="http://schemas.microsoft.com/office/drawing/2014/chart" uri="{C3380CC4-5D6E-409C-BE32-E72D297353CC}">
              <c16:uniqueId val="{00000000-8BE8-4017-B9D7-CF9FD91A7A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8BE8-4017-B9D7-CF9FD91A7A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0.26</c:v>
                </c:pt>
                <c:pt idx="1">
                  <c:v>1.58</c:v>
                </c:pt>
                <c:pt idx="2">
                  <c:v>0.96</c:v>
                </c:pt>
                <c:pt idx="3">
                  <c:v>0.25</c:v>
                </c:pt>
                <c:pt idx="4">
                  <c:v>0.52</c:v>
                </c:pt>
              </c:numCache>
            </c:numRef>
          </c:val>
          <c:extLst>
            <c:ext xmlns:c16="http://schemas.microsoft.com/office/drawing/2014/chart" uri="{C3380CC4-5D6E-409C-BE32-E72D297353CC}">
              <c16:uniqueId val="{00000000-CD9F-429F-99A3-444FE3C561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CD9F-429F-99A3-444FE3C561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518.35</c:v>
                </c:pt>
                <c:pt idx="1">
                  <c:v>501.79</c:v>
                </c:pt>
                <c:pt idx="2">
                  <c:v>414.1</c:v>
                </c:pt>
                <c:pt idx="3">
                  <c:v>561.08000000000004</c:v>
                </c:pt>
                <c:pt idx="4">
                  <c:v>498.2</c:v>
                </c:pt>
              </c:numCache>
            </c:numRef>
          </c:val>
          <c:extLst>
            <c:ext xmlns:c16="http://schemas.microsoft.com/office/drawing/2014/chart" uri="{C3380CC4-5D6E-409C-BE32-E72D297353CC}">
              <c16:uniqueId val="{00000000-7F88-47FA-BC35-BC1C2D4BC23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7F88-47FA-BC35-BC1C2D4BC23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146.55000000000001</c:v>
                </c:pt>
                <c:pt idx="1">
                  <c:v>144.84</c:v>
                </c:pt>
                <c:pt idx="2">
                  <c:v>147.19999999999999</c:v>
                </c:pt>
                <c:pt idx="3">
                  <c:v>126.72</c:v>
                </c:pt>
                <c:pt idx="4">
                  <c:v>110.32</c:v>
                </c:pt>
              </c:numCache>
            </c:numRef>
          </c:val>
          <c:extLst>
            <c:ext xmlns:c16="http://schemas.microsoft.com/office/drawing/2014/chart" uri="{C3380CC4-5D6E-409C-BE32-E72D297353CC}">
              <c16:uniqueId val="{00000000-65E6-4A10-971E-3792A65B82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65E6-4A10-971E-3792A65B82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133.81</c:v>
                </c:pt>
                <c:pt idx="1">
                  <c:v>144.38</c:v>
                </c:pt>
                <c:pt idx="2">
                  <c:v>127.24</c:v>
                </c:pt>
                <c:pt idx="3">
                  <c:v>144.06</c:v>
                </c:pt>
                <c:pt idx="4">
                  <c:v>138.01</c:v>
                </c:pt>
              </c:numCache>
            </c:numRef>
          </c:val>
          <c:extLst>
            <c:ext xmlns:c16="http://schemas.microsoft.com/office/drawing/2014/chart" uri="{C3380CC4-5D6E-409C-BE32-E72D297353CC}">
              <c16:uniqueId val="{00000000-5167-4FAB-A5E2-6436534664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5167-4FAB-A5E2-6436534664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16.420000000000002</c:v>
                </c:pt>
                <c:pt idx="1">
                  <c:v>15.18</c:v>
                </c:pt>
                <c:pt idx="2">
                  <c:v>17.14</c:v>
                </c:pt>
                <c:pt idx="3">
                  <c:v>15.16</c:v>
                </c:pt>
                <c:pt idx="4">
                  <c:v>16.02</c:v>
                </c:pt>
              </c:numCache>
            </c:numRef>
          </c:val>
          <c:extLst>
            <c:ext xmlns:c16="http://schemas.microsoft.com/office/drawing/2014/chart" uri="{C3380CC4-5D6E-409C-BE32-E72D297353CC}">
              <c16:uniqueId val="{00000000-E91C-409F-9832-B92828834A8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E91C-409F-9832-B92828834A8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50.49</c:v>
                </c:pt>
                <c:pt idx="1">
                  <c:v>49.53</c:v>
                </c:pt>
                <c:pt idx="2">
                  <c:v>47.54</c:v>
                </c:pt>
                <c:pt idx="3">
                  <c:v>49.88</c:v>
                </c:pt>
                <c:pt idx="4">
                  <c:v>57.41</c:v>
                </c:pt>
              </c:numCache>
            </c:numRef>
          </c:val>
          <c:extLst>
            <c:ext xmlns:c16="http://schemas.microsoft.com/office/drawing/2014/chart" uri="{C3380CC4-5D6E-409C-BE32-E72D297353CC}">
              <c16:uniqueId val="{00000000-6BCA-48EC-86FA-9FA37CECE9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6BCA-48EC-86FA-9FA37CECE9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79.66</c:v>
                </c:pt>
                <c:pt idx="1">
                  <c:v>79.73</c:v>
                </c:pt>
                <c:pt idx="2">
                  <c:v>80.77</c:v>
                </c:pt>
                <c:pt idx="3">
                  <c:v>89.23</c:v>
                </c:pt>
                <c:pt idx="4">
                  <c:v>89.56</c:v>
                </c:pt>
              </c:numCache>
            </c:numRef>
          </c:val>
          <c:extLst>
            <c:ext xmlns:c16="http://schemas.microsoft.com/office/drawing/2014/chart" uri="{C3380CC4-5D6E-409C-BE32-E72D297353CC}">
              <c16:uniqueId val="{00000000-52C8-4C1F-B49A-61478DD752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52C8-4C1F-B49A-61478DD752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A7" zoomScale="90" zoomScaleNormal="9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福岡県　北九州市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224900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129110</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88.2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201415</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128.32</v>
      </c>
      <c r="Y32" s="129"/>
      <c r="Z32" s="129"/>
      <c r="AA32" s="129"/>
      <c r="AB32" s="129"/>
      <c r="AC32" s="129"/>
      <c r="AD32" s="129"/>
      <c r="AE32" s="129"/>
      <c r="AF32" s="129"/>
      <c r="AG32" s="129"/>
      <c r="AH32" s="129"/>
      <c r="AI32" s="129"/>
      <c r="AJ32" s="129"/>
      <c r="AK32" s="129"/>
      <c r="AL32" s="129"/>
      <c r="AM32" s="129"/>
      <c r="AN32" s="129"/>
      <c r="AO32" s="129"/>
      <c r="AP32" s="129"/>
      <c r="AQ32" s="130"/>
      <c r="AR32" s="128">
        <f>データ!U6</f>
        <v>137.37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123.16</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137.82</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132.49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518.35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501.79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414.1</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561.08000000000004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498.2</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146.55000000000001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144.84</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147.19999999999999</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126.72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110.32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59" t="s">
        <v>103</v>
      </c>
      <c r="SN48" s="160"/>
      <c r="SO48" s="160"/>
      <c r="SP48" s="160"/>
      <c r="SQ48" s="160"/>
      <c r="SR48" s="160"/>
      <c r="SS48" s="160"/>
      <c r="ST48" s="160"/>
      <c r="SU48" s="160"/>
      <c r="SV48" s="160"/>
      <c r="SW48" s="160"/>
      <c r="SX48" s="160"/>
      <c r="SY48" s="160"/>
      <c r="SZ48" s="160"/>
      <c r="TA48" s="161"/>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59"/>
      <c r="SN49" s="160"/>
      <c r="SO49" s="160"/>
      <c r="SP49" s="160"/>
      <c r="SQ49" s="160"/>
      <c r="SR49" s="160"/>
      <c r="SS49" s="160"/>
      <c r="ST49" s="160"/>
      <c r="SU49" s="160"/>
      <c r="SV49" s="160"/>
      <c r="SW49" s="160"/>
      <c r="SX49" s="160"/>
      <c r="SY49" s="160"/>
      <c r="SZ49" s="160"/>
      <c r="TA49" s="161"/>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59"/>
      <c r="SN50" s="160"/>
      <c r="SO50" s="160"/>
      <c r="SP50" s="160"/>
      <c r="SQ50" s="160"/>
      <c r="SR50" s="160"/>
      <c r="SS50" s="160"/>
      <c r="ST50" s="160"/>
      <c r="SU50" s="160"/>
      <c r="SV50" s="160"/>
      <c r="SW50" s="160"/>
      <c r="SX50" s="160"/>
      <c r="SY50" s="160"/>
      <c r="SZ50" s="160"/>
      <c r="TA50" s="161"/>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59"/>
      <c r="SN51" s="160"/>
      <c r="SO51" s="160"/>
      <c r="SP51" s="160"/>
      <c r="SQ51" s="160"/>
      <c r="SR51" s="160"/>
      <c r="SS51" s="160"/>
      <c r="ST51" s="160"/>
      <c r="SU51" s="160"/>
      <c r="SV51" s="160"/>
      <c r="SW51" s="160"/>
      <c r="SX51" s="160"/>
      <c r="SY51" s="160"/>
      <c r="SZ51" s="160"/>
      <c r="TA51" s="161"/>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59"/>
      <c r="SN52" s="160"/>
      <c r="SO52" s="160"/>
      <c r="SP52" s="160"/>
      <c r="SQ52" s="160"/>
      <c r="SR52" s="160"/>
      <c r="SS52" s="160"/>
      <c r="ST52" s="160"/>
      <c r="SU52" s="160"/>
      <c r="SV52" s="160"/>
      <c r="SW52" s="160"/>
      <c r="SX52" s="160"/>
      <c r="SY52" s="160"/>
      <c r="SZ52" s="160"/>
      <c r="TA52" s="16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9"/>
      <c r="SN53" s="160"/>
      <c r="SO53" s="160"/>
      <c r="SP53" s="160"/>
      <c r="SQ53" s="160"/>
      <c r="SR53" s="160"/>
      <c r="SS53" s="160"/>
      <c r="ST53" s="160"/>
      <c r="SU53" s="160"/>
      <c r="SV53" s="160"/>
      <c r="SW53" s="160"/>
      <c r="SX53" s="160"/>
      <c r="SY53" s="160"/>
      <c r="SZ53" s="160"/>
      <c r="TA53" s="161"/>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59"/>
      <c r="SN54" s="160"/>
      <c r="SO54" s="160"/>
      <c r="SP54" s="160"/>
      <c r="SQ54" s="160"/>
      <c r="SR54" s="160"/>
      <c r="SS54" s="160"/>
      <c r="ST54" s="160"/>
      <c r="SU54" s="160"/>
      <c r="SV54" s="160"/>
      <c r="SW54" s="160"/>
      <c r="SX54" s="160"/>
      <c r="SY54" s="160"/>
      <c r="SZ54" s="160"/>
      <c r="TA54" s="161"/>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133.81</v>
      </c>
      <c r="Y55" s="129"/>
      <c r="Z55" s="129"/>
      <c r="AA55" s="129"/>
      <c r="AB55" s="129"/>
      <c r="AC55" s="129"/>
      <c r="AD55" s="129"/>
      <c r="AE55" s="129"/>
      <c r="AF55" s="129"/>
      <c r="AG55" s="129"/>
      <c r="AH55" s="129"/>
      <c r="AI55" s="129"/>
      <c r="AJ55" s="129"/>
      <c r="AK55" s="129"/>
      <c r="AL55" s="129"/>
      <c r="AM55" s="129"/>
      <c r="AN55" s="129"/>
      <c r="AO55" s="129"/>
      <c r="AP55" s="129"/>
      <c r="AQ55" s="130"/>
      <c r="AR55" s="128">
        <f>データ!BM6</f>
        <v>144.38</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127.24</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144.06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138.01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16.420000000000002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15.18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17.14</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15.16</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16.02</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50.49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49.53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47.54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49.88</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57.41</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79.66</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79.73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80.77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89.23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89.56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59"/>
      <c r="SN55" s="160"/>
      <c r="SO55" s="160"/>
      <c r="SP55" s="160"/>
      <c r="SQ55" s="160"/>
      <c r="SR55" s="160"/>
      <c r="SS55" s="160"/>
      <c r="ST55" s="160"/>
      <c r="SU55" s="160"/>
      <c r="SV55" s="160"/>
      <c r="SW55" s="160"/>
      <c r="SX55" s="160"/>
      <c r="SY55" s="160"/>
      <c r="SZ55" s="160"/>
      <c r="TA55" s="161"/>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59"/>
      <c r="SN56" s="160"/>
      <c r="SO56" s="160"/>
      <c r="SP56" s="160"/>
      <c r="SQ56" s="160"/>
      <c r="SR56" s="160"/>
      <c r="SS56" s="160"/>
      <c r="ST56" s="160"/>
      <c r="SU56" s="160"/>
      <c r="SV56" s="160"/>
      <c r="SW56" s="160"/>
      <c r="SX56" s="160"/>
      <c r="SY56" s="160"/>
      <c r="SZ56" s="160"/>
      <c r="TA56" s="161"/>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59"/>
      <c r="SN57" s="160"/>
      <c r="SO57" s="160"/>
      <c r="SP57" s="160"/>
      <c r="SQ57" s="160"/>
      <c r="SR57" s="160"/>
      <c r="SS57" s="160"/>
      <c r="ST57" s="160"/>
      <c r="SU57" s="160"/>
      <c r="SV57" s="160"/>
      <c r="SW57" s="160"/>
      <c r="SX57" s="160"/>
      <c r="SY57" s="160"/>
      <c r="SZ57" s="160"/>
      <c r="TA57" s="16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9"/>
      <c r="SN58" s="160"/>
      <c r="SO58" s="160"/>
      <c r="SP58" s="160"/>
      <c r="SQ58" s="160"/>
      <c r="SR58" s="160"/>
      <c r="SS58" s="160"/>
      <c r="ST58" s="160"/>
      <c r="SU58" s="160"/>
      <c r="SV58" s="160"/>
      <c r="SW58" s="160"/>
      <c r="SX58" s="160"/>
      <c r="SY58" s="160"/>
      <c r="SZ58" s="160"/>
      <c r="TA58" s="16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9"/>
      <c r="SN59" s="160"/>
      <c r="SO59" s="160"/>
      <c r="SP59" s="160"/>
      <c r="SQ59" s="160"/>
      <c r="SR59" s="160"/>
      <c r="SS59" s="160"/>
      <c r="ST59" s="160"/>
      <c r="SU59" s="160"/>
      <c r="SV59" s="160"/>
      <c r="SW59" s="160"/>
      <c r="SX59" s="160"/>
      <c r="SY59" s="160"/>
      <c r="SZ59" s="160"/>
      <c r="TA59" s="16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9"/>
      <c r="SN60" s="160"/>
      <c r="SO60" s="160"/>
      <c r="SP60" s="160"/>
      <c r="SQ60" s="160"/>
      <c r="SR60" s="160"/>
      <c r="SS60" s="160"/>
      <c r="ST60" s="160"/>
      <c r="SU60" s="160"/>
      <c r="SV60" s="160"/>
      <c r="SW60" s="160"/>
      <c r="SX60" s="160"/>
      <c r="SY60" s="160"/>
      <c r="SZ60" s="160"/>
      <c r="TA60" s="16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9"/>
      <c r="SN61" s="160"/>
      <c r="SO61" s="160"/>
      <c r="SP61" s="160"/>
      <c r="SQ61" s="160"/>
      <c r="SR61" s="160"/>
      <c r="SS61" s="160"/>
      <c r="ST61" s="160"/>
      <c r="SU61" s="160"/>
      <c r="SV61" s="160"/>
      <c r="SW61" s="160"/>
      <c r="SX61" s="160"/>
      <c r="SY61" s="160"/>
      <c r="SZ61" s="160"/>
      <c r="TA61" s="161"/>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59"/>
      <c r="SN62" s="160"/>
      <c r="SO62" s="160"/>
      <c r="SP62" s="160"/>
      <c r="SQ62" s="160"/>
      <c r="SR62" s="160"/>
      <c r="SS62" s="160"/>
      <c r="ST62" s="160"/>
      <c r="SU62" s="160"/>
      <c r="SV62" s="160"/>
      <c r="SW62" s="160"/>
      <c r="SX62" s="160"/>
      <c r="SY62" s="160"/>
      <c r="SZ62" s="160"/>
      <c r="TA62" s="161"/>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59"/>
      <c r="SN63" s="160"/>
      <c r="SO63" s="160"/>
      <c r="SP63" s="160"/>
      <c r="SQ63" s="160"/>
      <c r="SR63" s="160"/>
      <c r="SS63" s="160"/>
      <c r="ST63" s="160"/>
      <c r="SU63" s="160"/>
      <c r="SV63" s="160"/>
      <c r="SW63" s="160"/>
      <c r="SX63" s="160"/>
      <c r="SY63" s="160"/>
      <c r="SZ63" s="160"/>
      <c r="TA63" s="16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9"/>
      <c r="SN64" s="160"/>
      <c r="SO64" s="160"/>
      <c r="SP64" s="160"/>
      <c r="SQ64" s="160"/>
      <c r="SR64" s="160"/>
      <c r="SS64" s="160"/>
      <c r="ST64" s="160"/>
      <c r="SU64" s="160"/>
      <c r="SV64" s="160"/>
      <c r="SW64" s="160"/>
      <c r="SX64" s="160"/>
      <c r="SY64" s="160"/>
      <c r="SZ64" s="160"/>
      <c r="TA64" s="161"/>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62"/>
      <c r="SN65" s="163"/>
      <c r="SO65" s="163"/>
      <c r="SP65" s="163"/>
      <c r="SQ65" s="163"/>
      <c r="SR65" s="163"/>
      <c r="SS65" s="163"/>
      <c r="ST65" s="163"/>
      <c r="SU65" s="163"/>
      <c r="SV65" s="163"/>
      <c r="SW65" s="163"/>
      <c r="SX65" s="163"/>
      <c r="SY65" s="163"/>
      <c r="SZ65" s="163"/>
      <c r="TA65" s="164"/>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61.56</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60.73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59.62</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59.42</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59.27</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57.67</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56.03</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55.3</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55.24</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54.35</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0.26</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1.58</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0.96</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0.25</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0.52</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57.35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57.93</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58.88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59.48</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60.09</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37.619999999999997</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41.79</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43.44</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48.09</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50.93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0.32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w2yJ6Y/fyAV3VzRsxDxVw84aO69ok3hxFZS57v0s65SYkrbk7RL4qO0I4FNT6UbFqPcya8jbIg9IIGPIhIb+QA==" saltValue="A6XuVEYuRkiqtnJVkcNy+g=="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128.32</v>
      </c>
      <c r="U6" s="52">
        <f>U7</f>
        <v>137.37</v>
      </c>
      <c r="V6" s="52">
        <f>V7</f>
        <v>123.16</v>
      </c>
      <c r="W6" s="52">
        <f>W7</f>
        <v>137.82</v>
      </c>
      <c r="X6" s="52">
        <f t="shared" si="3"/>
        <v>132.49</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518.35</v>
      </c>
      <c r="AQ6" s="52">
        <f>AQ7</f>
        <v>501.79</v>
      </c>
      <c r="AR6" s="52">
        <f>AR7</f>
        <v>414.1</v>
      </c>
      <c r="AS6" s="52">
        <f>AS7</f>
        <v>561.08000000000004</v>
      </c>
      <c r="AT6" s="52">
        <f t="shared" si="3"/>
        <v>498.2</v>
      </c>
      <c r="AU6" s="52">
        <f t="shared" si="3"/>
        <v>312.67</v>
      </c>
      <c r="AV6" s="52">
        <f t="shared" si="3"/>
        <v>345.05</v>
      </c>
      <c r="AW6" s="52">
        <f t="shared" si="3"/>
        <v>379.14</v>
      </c>
      <c r="AX6" s="52">
        <f t="shared" si="3"/>
        <v>394.58</v>
      </c>
      <c r="AY6" s="52">
        <f t="shared" si="3"/>
        <v>368.36</v>
      </c>
      <c r="AZ6" s="50" t="str">
        <f>IF(AZ7="-","【-】","【"&amp;SUBSTITUTE(TEXT(AZ7,"#,##0.00"),"-","△")&amp;"】")</f>
        <v>【420.52】</v>
      </c>
      <c r="BA6" s="52">
        <f t="shared" si="3"/>
        <v>146.55000000000001</v>
      </c>
      <c r="BB6" s="52">
        <f>BB7</f>
        <v>144.84</v>
      </c>
      <c r="BC6" s="52">
        <f>BC7</f>
        <v>147.19999999999999</v>
      </c>
      <c r="BD6" s="52">
        <f>BD7</f>
        <v>126.72</v>
      </c>
      <c r="BE6" s="52">
        <f t="shared" si="3"/>
        <v>110.32</v>
      </c>
      <c r="BF6" s="52">
        <f t="shared" si="3"/>
        <v>272.8</v>
      </c>
      <c r="BG6" s="52">
        <f t="shared" si="3"/>
        <v>255.89</v>
      </c>
      <c r="BH6" s="52">
        <f t="shared" si="3"/>
        <v>242.57</v>
      </c>
      <c r="BI6" s="52">
        <f t="shared" si="3"/>
        <v>235.79</v>
      </c>
      <c r="BJ6" s="52">
        <f t="shared" si="3"/>
        <v>227.51</v>
      </c>
      <c r="BK6" s="50" t="str">
        <f>IF(BK7="-","【-】","【"&amp;SUBSTITUTE(TEXT(BK7,"#,##0.00"),"-","△")&amp;"】")</f>
        <v>【238.81】</v>
      </c>
      <c r="BL6" s="52">
        <f t="shared" si="3"/>
        <v>133.81</v>
      </c>
      <c r="BM6" s="52">
        <f>BM7</f>
        <v>144.38</v>
      </c>
      <c r="BN6" s="52">
        <f>BN7</f>
        <v>127.24</v>
      </c>
      <c r="BO6" s="52">
        <f>BO7</f>
        <v>144.06</v>
      </c>
      <c r="BP6" s="52">
        <f t="shared" si="3"/>
        <v>138.01</v>
      </c>
      <c r="BQ6" s="52">
        <f t="shared" si="3"/>
        <v>119.5</v>
      </c>
      <c r="BR6" s="52">
        <f t="shared" si="3"/>
        <v>118.99</v>
      </c>
      <c r="BS6" s="52">
        <f t="shared" si="3"/>
        <v>119.17</v>
      </c>
      <c r="BT6" s="52">
        <f t="shared" si="3"/>
        <v>117.72</v>
      </c>
      <c r="BU6" s="52">
        <f t="shared" si="3"/>
        <v>117.69</v>
      </c>
      <c r="BV6" s="50" t="str">
        <f>IF(BV7="-","【-】","【"&amp;SUBSTITUTE(TEXT(BV7,"#,##0.00"),"-","△")&amp;"】")</f>
        <v>【115.00】</v>
      </c>
      <c r="BW6" s="52">
        <f t="shared" si="3"/>
        <v>16.420000000000002</v>
      </c>
      <c r="BX6" s="52">
        <f>BX7</f>
        <v>15.18</v>
      </c>
      <c r="BY6" s="52">
        <f>BY7</f>
        <v>17.14</v>
      </c>
      <c r="BZ6" s="52">
        <f>BZ7</f>
        <v>15.16</v>
      </c>
      <c r="CA6" s="52">
        <f t="shared" si="3"/>
        <v>16.02</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50.49</v>
      </c>
      <c r="CI6" s="52">
        <f>CI7</f>
        <v>49.53</v>
      </c>
      <c r="CJ6" s="52">
        <f>CJ7</f>
        <v>47.54</v>
      </c>
      <c r="CK6" s="52">
        <f>CK7</f>
        <v>49.88</v>
      </c>
      <c r="CL6" s="52">
        <f t="shared" si="5"/>
        <v>57.41</v>
      </c>
      <c r="CM6" s="52">
        <f t="shared" si="5"/>
        <v>57.52</v>
      </c>
      <c r="CN6" s="52">
        <f t="shared" si="5"/>
        <v>57.55</v>
      </c>
      <c r="CO6" s="52">
        <f t="shared" si="5"/>
        <v>57.69</v>
      </c>
      <c r="CP6" s="52">
        <f t="shared" si="5"/>
        <v>58.56</v>
      </c>
      <c r="CQ6" s="52">
        <f t="shared" si="5"/>
        <v>57.96</v>
      </c>
      <c r="CR6" s="50" t="str">
        <f>IF(CR7="-","【-】","【"&amp;SUBSTITUTE(TEXT(CR7,"#,##0.00"),"-","△")&amp;"】")</f>
        <v>【55.21】</v>
      </c>
      <c r="CS6" s="52">
        <f t="shared" ref="CS6:DB6" si="6">CS7</f>
        <v>79.66</v>
      </c>
      <c r="CT6" s="52">
        <f>CT7</f>
        <v>79.73</v>
      </c>
      <c r="CU6" s="52">
        <f>CU7</f>
        <v>80.77</v>
      </c>
      <c r="CV6" s="52">
        <f>CV7</f>
        <v>89.23</v>
      </c>
      <c r="CW6" s="52">
        <f t="shared" si="6"/>
        <v>89.56</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61.56</v>
      </c>
      <c r="DE6" s="52">
        <f>DE7</f>
        <v>60.73</v>
      </c>
      <c r="DF6" s="52">
        <f>DF7</f>
        <v>59.62</v>
      </c>
      <c r="DG6" s="52">
        <f>DG7</f>
        <v>59.42</v>
      </c>
      <c r="DH6" s="52">
        <f t="shared" si="7"/>
        <v>59.27</v>
      </c>
      <c r="DI6" s="52">
        <f t="shared" si="7"/>
        <v>57.35</v>
      </c>
      <c r="DJ6" s="52">
        <f t="shared" si="7"/>
        <v>57.93</v>
      </c>
      <c r="DK6" s="52">
        <f t="shared" si="7"/>
        <v>58.88</v>
      </c>
      <c r="DL6" s="52">
        <f t="shared" si="7"/>
        <v>59.48</v>
      </c>
      <c r="DM6" s="52">
        <f t="shared" si="7"/>
        <v>60.09</v>
      </c>
      <c r="DN6" s="50" t="str">
        <f>IF(DN7="-","【-】","【"&amp;SUBSTITUTE(TEXT(DN7,"#,##0.00"),"-","△")&amp;"】")</f>
        <v>【59.23】</v>
      </c>
      <c r="DO6" s="52">
        <f t="shared" ref="DO6:DX6" si="8">DO7</f>
        <v>57.67</v>
      </c>
      <c r="DP6" s="52">
        <f>DP7</f>
        <v>56.03</v>
      </c>
      <c r="DQ6" s="52">
        <f>DQ7</f>
        <v>55.3</v>
      </c>
      <c r="DR6" s="52">
        <f>DR7</f>
        <v>55.24</v>
      </c>
      <c r="DS6" s="52">
        <f t="shared" si="8"/>
        <v>54.35</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0.26</v>
      </c>
      <c r="EA6" s="52">
        <f>EA7</f>
        <v>1.58</v>
      </c>
      <c r="EB6" s="52">
        <f>EB7</f>
        <v>0.96</v>
      </c>
      <c r="EC6" s="52">
        <f>EC7</f>
        <v>0.25</v>
      </c>
      <c r="ED6" s="52">
        <f t="shared" si="9"/>
        <v>0.52</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224900</v>
      </c>
      <c r="L7" s="54" t="s">
        <v>95</v>
      </c>
      <c r="M7" s="55">
        <v>1</v>
      </c>
      <c r="N7" s="55">
        <v>129110</v>
      </c>
      <c r="O7" s="56" t="s">
        <v>96</v>
      </c>
      <c r="P7" s="56">
        <v>88.2</v>
      </c>
      <c r="Q7" s="55">
        <v>71</v>
      </c>
      <c r="R7" s="55">
        <v>201415</v>
      </c>
      <c r="S7" s="54" t="s">
        <v>97</v>
      </c>
      <c r="T7" s="57">
        <v>128.32</v>
      </c>
      <c r="U7" s="57">
        <v>137.37</v>
      </c>
      <c r="V7" s="57">
        <v>123.16</v>
      </c>
      <c r="W7" s="57">
        <v>137.82</v>
      </c>
      <c r="X7" s="57">
        <v>132.49</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518.35</v>
      </c>
      <c r="AQ7" s="57">
        <v>501.79</v>
      </c>
      <c r="AR7" s="57">
        <v>414.1</v>
      </c>
      <c r="AS7" s="57">
        <v>561.08000000000004</v>
      </c>
      <c r="AT7" s="57">
        <v>498.2</v>
      </c>
      <c r="AU7" s="57">
        <v>312.67</v>
      </c>
      <c r="AV7" s="57">
        <v>345.05</v>
      </c>
      <c r="AW7" s="57">
        <v>379.14</v>
      </c>
      <c r="AX7" s="57">
        <v>394.58</v>
      </c>
      <c r="AY7" s="57">
        <v>368.36</v>
      </c>
      <c r="AZ7" s="57">
        <v>420.52</v>
      </c>
      <c r="BA7" s="57">
        <v>146.55000000000001</v>
      </c>
      <c r="BB7" s="57">
        <v>144.84</v>
      </c>
      <c r="BC7" s="57">
        <v>147.19999999999999</v>
      </c>
      <c r="BD7" s="57">
        <v>126.72</v>
      </c>
      <c r="BE7" s="57">
        <v>110.32</v>
      </c>
      <c r="BF7" s="57">
        <v>272.8</v>
      </c>
      <c r="BG7" s="57">
        <v>255.89</v>
      </c>
      <c r="BH7" s="57">
        <v>242.57</v>
      </c>
      <c r="BI7" s="57">
        <v>235.79</v>
      </c>
      <c r="BJ7" s="57">
        <v>227.51</v>
      </c>
      <c r="BK7" s="57">
        <v>238.81</v>
      </c>
      <c r="BL7" s="57">
        <v>133.81</v>
      </c>
      <c r="BM7" s="57">
        <v>144.38</v>
      </c>
      <c r="BN7" s="57">
        <v>127.24</v>
      </c>
      <c r="BO7" s="57">
        <v>144.06</v>
      </c>
      <c r="BP7" s="57">
        <v>138.01</v>
      </c>
      <c r="BQ7" s="57">
        <v>119.5</v>
      </c>
      <c r="BR7" s="57">
        <v>118.99</v>
      </c>
      <c r="BS7" s="57">
        <v>119.17</v>
      </c>
      <c r="BT7" s="57">
        <v>117.72</v>
      </c>
      <c r="BU7" s="57">
        <v>117.69</v>
      </c>
      <c r="BV7" s="57">
        <v>115</v>
      </c>
      <c r="BW7" s="57">
        <v>16.420000000000002</v>
      </c>
      <c r="BX7" s="57">
        <v>15.18</v>
      </c>
      <c r="BY7" s="57">
        <v>17.14</v>
      </c>
      <c r="BZ7" s="57">
        <v>15.16</v>
      </c>
      <c r="CA7" s="57">
        <v>16.02</v>
      </c>
      <c r="CB7" s="57">
        <v>16.91</v>
      </c>
      <c r="CC7" s="57">
        <v>16.850000000000001</v>
      </c>
      <c r="CD7" s="57">
        <v>16.8</v>
      </c>
      <c r="CE7" s="57">
        <v>17.03</v>
      </c>
      <c r="CF7" s="57">
        <v>17.07</v>
      </c>
      <c r="CG7" s="57">
        <v>18.600000000000001</v>
      </c>
      <c r="CH7" s="57">
        <v>50.49</v>
      </c>
      <c r="CI7" s="57">
        <v>49.53</v>
      </c>
      <c r="CJ7" s="57">
        <v>47.54</v>
      </c>
      <c r="CK7" s="57">
        <v>49.88</v>
      </c>
      <c r="CL7" s="57">
        <v>57.41</v>
      </c>
      <c r="CM7" s="57">
        <v>57.52</v>
      </c>
      <c r="CN7" s="57">
        <v>57.55</v>
      </c>
      <c r="CO7" s="57">
        <v>57.69</v>
      </c>
      <c r="CP7" s="57">
        <v>58.56</v>
      </c>
      <c r="CQ7" s="57">
        <v>57.96</v>
      </c>
      <c r="CR7" s="57">
        <v>55.21</v>
      </c>
      <c r="CS7" s="57">
        <v>79.66</v>
      </c>
      <c r="CT7" s="57">
        <v>79.73</v>
      </c>
      <c r="CU7" s="57">
        <v>80.77</v>
      </c>
      <c r="CV7" s="57">
        <v>89.23</v>
      </c>
      <c r="CW7" s="57">
        <v>89.56</v>
      </c>
      <c r="CX7" s="57">
        <v>79.7</v>
      </c>
      <c r="CY7" s="57">
        <v>79.42</v>
      </c>
      <c r="CZ7" s="57">
        <v>79.2</v>
      </c>
      <c r="DA7" s="57">
        <v>80.5</v>
      </c>
      <c r="DB7" s="57">
        <v>80.540000000000006</v>
      </c>
      <c r="DC7" s="57">
        <v>77.39</v>
      </c>
      <c r="DD7" s="57">
        <v>61.56</v>
      </c>
      <c r="DE7" s="57">
        <v>60.73</v>
      </c>
      <c r="DF7" s="57">
        <v>59.62</v>
      </c>
      <c r="DG7" s="57">
        <v>59.42</v>
      </c>
      <c r="DH7" s="57">
        <v>59.27</v>
      </c>
      <c r="DI7" s="57">
        <v>57.35</v>
      </c>
      <c r="DJ7" s="57">
        <v>57.93</v>
      </c>
      <c r="DK7" s="57">
        <v>58.88</v>
      </c>
      <c r="DL7" s="57">
        <v>59.48</v>
      </c>
      <c r="DM7" s="57">
        <v>60.09</v>
      </c>
      <c r="DN7" s="57">
        <v>59.23</v>
      </c>
      <c r="DO7" s="57">
        <v>57.67</v>
      </c>
      <c r="DP7" s="57">
        <v>56.03</v>
      </c>
      <c r="DQ7" s="57">
        <v>55.3</v>
      </c>
      <c r="DR7" s="57">
        <v>55.24</v>
      </c>
      <c r="DS7" s="57">
        <v>54.35</v>
      </c>
      <c r="DT7" s="57">
        <v>37.619999999999997</v>
      </c>
      <c r="DU7" s="57">
        <v>41.79</v>
      </c>
      <c r="DV7" s="57">
        <v>43.44</v>
      </c>
      <c r="DW7" s="57">
        <v>48.09</v>
      </c>
      <c r="DX7" s="57">
        <v>50.93</v>
      </c>
      <c r="DY7" s="57">
        <v>47.77</v>
      </c>
      <c r="DZ7" s="57">
        <v>0.26</v>
      </c>
      <c r="EA7" s="57">
        <v>1.58</v>
      </c>
      <c r="EB7" s="57">
        <v>0.96</v>
      </c>
      <c r="EC7" s="57">
        <v>0.25</v>
      </c>
      <c r="ED7" s="57">
        <v>0.52</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128.32</v>
      </c>
      <c r="V11" s="65">
        <f>IF(U6="-",NA(),U6)</f>
        <v>137.37</v>
      </c>
      <c r="W11" s="65">
        <f>IF(V6="-",NA(),V6)</f>
        <v>123.16</v>
      </c>
      <c r="X11" s="65">
        <f>IF(W6="-",NA(),W6)</f>
        <v>137.82</v>
      </c>
      <c r="Y11" s="65">
        <f>IF(X6="-",NA(),X6)</f>
        <v>132.49</v>
      </c>
      <c r="AE11" s="64" t="s">
        <v>23</v>
      </c>
      <c r="AF11" s="65">
        <f>IF(AE6="-",NA(),AE6)</f>
        <v>0</v>
      </c>
      <c r="AG11" s="65">
        <f>IF(AF6="-",NA(),AF6)</f>
        <v>0</v>
      </c>
      <c r="AH11" s="65">
        <f>IF(AG6="-",NA(),AG6)</f>
        <v>0</v>
      </c>
      <c r="AI11" s="65">
        <f>IF(AH6="-",NA(),AH6)</f>
        <v>0</v>
      </c>
      <c r="AJ11" s="65">
        <f>IF(AI6="-",NA(),AI6)</f>
        <v>0</v>
      </c>
      <c r="AP11" s="64" t="s">
        <v>23</v>
      </c>
      <c r="AQ11" s="65">
        <f>IF(AP6="-",NA(),AP6)</f>
        <v>518.35</v>
      </c>
      <c r="AR11" s="65">
        <f>IF(AQ6="-",NA(),AQ6)</f>
        <v>501.79</v>
      </c>
      <c r="AS11" s="65">
        <f>IF(AR6="-",NA(),AR6)</f>
        <v>414.1</v>
      </c>
      <c r="AT11" s="65">
        <f>IF(AS6="-",NA(),AS6)</f>
        <v>561.08000000000004</v>
      </c>
      <c r="AU11" s="65">
        <f>IF(AT6="-",NA(),AT6)</f>
        <v>498.2</v>
      </c>
      <c r="BA11" s="64" t="s">
        <v>23</v>
      </c>
      <c r="BB11" s="65">
        <f>IF(BA6="-",NA(),BA6)</f>
        <v>146.55000000000001</v>
      </c>
      <c r="BC11" s="65">
        <f>IF(BB6="-",NA(),BB6)</f>
        <v>144.84</v>
      </c>
      <c r="BD11" s="65">
        <f>IF(BC6="-",NA(),BC6)</f>
        <v>147.19999999999999</v>
      </c>
      <c r="BE11" s="65">
        <f>IF(BD6="-",NA(),BD6)</f>
        <v>126.72</v>
      </c>
      <c r="BF11" s="65">
        <f>IF(BE6="-",NA(),BE6)</f>
        <v>110.32</v>
      </c>
      <c r="BL11" s="64" t="s">
        <v>23</v>
      </c>
      <c r="BM11" s="65">
        <f>IF(BL6="-",NA(),BL6)</f>
        <v>133.81</v>
      </c>
      <c r="BN11" s="65">
        <f>IF(BM6="-",NA(),BM6)</f>
        <v>144.38</v>
      </c>
      <c r="BO11" s="65">
        <f>IF(BN6="-",NA(),BN6)</f>
        <v>127.24</v>
      </c>
      <c r="BP11" s="65">
        <f>IF(BO6="-",NA(),BO6)</f>
        <v>144.06</v>
      </c>
      <c r="BQ11" s="65">
        <f>IF(BP6="-",NA(),BP6)</f>
        <v>138.01</v>
      </c>
      <c r="BW11" s="64" t="s">
        <v>23</v>
      </c>
      <c r="BX11" s="65">
        <f>IF(BW6="-",NA(),BW6)</f>
        <v>16.420000000000002</v>
      </c>
      <c r="BY11" s="65">
        <f>IF(BX6="-",NA(),BX6)</f>
        <v>15.18</v>
      </c>
      <c r="BZ11" s="65">
        <f>IF(BY6="-",NA(),BY6)</f>
        <v>17.14</v>
      </c>
      <c r="CA11" s="65">
        <f>IF(BZ6="-",NA(),BZ6)</f>
        <v>15.16</v>
      </c>
      <c r="CB11" s="65">
        <f>IF(CA6="-",NA(),CA6)</f>
        <v>16.02</v>
      </c>
      <c r="CH11" s="64" t="s">
        <v>23</v>
      </c>
      <c r="CI11" s="65">
        <f>IF(CH6="-",NA(),CH6)</f>
        <v>50.49</v>
      </c>
      <c r="CJ11" s="65">
        <f>IF(CI6="-",NA(),CI6)</f>
        <v>49.53</v>
      </c>
      <c r="CK11" s="65">
        <f>IF(CJ6="-",NA(),CJ6)</f>
        <v>47.54</v>
      </c>
      <c r="CL11" s="65">
        <f>IF(CK6="-",NA(),CK6)</f>
        <v>49.88</v>
      </c>
      <c r="CM11" s="65">
        <f>IF(CL6="-",NA(),CL6)</f>
        <v>57.41</v>
      </c>
      <c r="CS11" s="64" t="s">
        <v>23</v>
      </c>
      <c r="CT11" s="65">
        <f>IF(CS6="-",NA(),CS6)</f>
        <v>79.66</v>
      </c>
      <c r="CU11" s="65">
        <f>IF(CT6="-",NA(),CT6)</f>
        <v>79.73</v>
      </c>
      <c r="CV11" s="65">
        <f>IF(CU6="-",NA(),CU6)</f>
        <v>80.77</v>
      </c>
      <c r="CW11" s="65">
        <f>IF(CV6="-",NA(),CV6)</f>
        <v>89.23</v>
      </c>
      <c r="CX11" s="65">
        <f>IF(CW6="-",NA(),CW6)</f>
        <v>89.56</v>
      </c>
      <c r="DD11" s="64" t="s">
        <v>23</v>
      </c>
      <c r="DE11" s="65">
        <f>IF(DD6="-",NA(),DD6)</f>
        <v>61.56</v>
      </c>
      <c r="DF11" s="65">
        <f>IF(DE6="-",NA(),DE6)</f>
        <v>60.73</v>
      </c>
      <c r="DG11" s="65">
        <f>IF(DF6="-",NA(),DF6)</f>
        <v>59.62</v>
      </c>
      <c r="DH11" s="65">
        <f>IF(DG6="-",NA(),DG6)</f>
        <v>59.42</v>
      </c>
      <c r="DI11" s="65">
        <f>IF(DH6="-",NA(),DH6)</f>
        <v>59.27</v>
      </c>
      <c r="DO11" s="64" t="s">
        <v>23</v>
      </c>
      <c r="DP11" s="65">
        <f>IF(DO6="-",NA(),DO6)</f>
        <v>57.67</v>
      </c>
      <c r="DQ11" s="65">
        <f>IF(DP6="-",NA(),DP6)</f>
        <v>56.03</v>
      </c>
      <c r="DR11" s="65">
        <f>IF(DQ6="-",NA(),DQ6)</f>
        <v>55.3</v>
      </c>
      <c r="DS11" s="65">
        <f>IF(DR6="-",NA(),DR6)</f>
        <v>55.24</v>
      </c>
      <c r="DT11" s="65">
        <f>IF(DS6="-",NA(),DS6)</f>
        <v>54.35</v>
      </c>
      <c r="DZ11" s="64" t="s">
        <v>23</v>
      </c>
      <c r="EA11" s="65">
        <f>IF(DZ6="-",NA(),DZ6)</f>
        <v>0.26</v>
      </c>
      <c r="EB11" s="65">
        <f>IF(EA6="-",NA(),EA6)</f>
        <v>1.58</v>
      </c>
      <c r="EC11" s="65">
        <f>IF(EB6="-",NA(),EB6)</f>
        <v>0.96</v>
      </c>
      <c r="ED11" s="65">
        <f>IF(EC6="-",NA(),EC6)</f>
        <v>0.25</v>
      </c>
      <c r="EE11" s="65">
        <f>IF(ED6="-",NA(),ED6)</f>
        <v>0.52</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2021-01-18T09:21:50Z</cp:lastPrinted>
  <dcterms:created xsi:type="dcterms:W3CDTF">2020-12-04T03:43:50Z</dcterms:created>
  <dcterms:modified xsi:type="dcterms:W3CDTF">2021-01-18T09:21:51Z</dcterms:modified>
  <cp:category/>
</cp:coreProperties>
</file>