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
    </mc:Choice>
  </mc:AlternateContent>
  <workbookProtection workbookAlgorithmName="SHA-512" workbookHashValue="f/7wYWvVTj9lkpsDriuuagUENBMmRAPSzP7LI/cBOzV4MebsG3OxWozN9xKlx2hsLWepE9B7Yw3XgLDXlhdjfA==" workbookSaltValue="6K0Tw8OSHan3DFxGG/Okl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<sst xmlns="http://schemas.openxmlformats.org/spreadsheetml/2006/main" count="983" uniqueCount="270">
  <si>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</si>
  <si>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</si>
  <si>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</si>
  <si>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</si>
  <si>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</si>
  <si>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</si>
  <si>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</si>
  <si>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</si>
  <si>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</si>
  <si>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</si>
  <si>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</si>
  <si>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</si>
  <si>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</si>
  <si>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</si>
  <si>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</si>
  <si>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</si>
  <si>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</si>
  <si>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</si>
  <si>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</si>
  <si>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</si>
  <si>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</si>
  <si>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</si>
  <si>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</si>
  <si>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</si>
  <si>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</si>
  <si>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</si>
  <si>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</si>
  <si>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</si>
  <si>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</si>
  <si>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</si>
  <si>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</si>
  <si>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</si>
  <si>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</si>
  <si>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</si>
  <si>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</si>
  <si>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</si>
  <si>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</si>
  <si>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</si>
  <si>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</si>
  <si>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</si>
  <si>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</si>
  <si>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</si>
  <si>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</si>
  <si>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</si>
  <si>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</si>
  <si>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</si>
  <si>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</si>
  <si>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</si>
  <si>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</si>
  <si>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</si>
  <si>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</si>
  <si>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</si>
  <si>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</si>
  <si>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</si>
  <si>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</si>
  <si>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</si>
  <si>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</si>
  <si>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</si>
  <si>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</si>
  <si>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</si>
  <si>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</si>
  <si>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</si>
  <si>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</si>
  <si>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</si>
  <si>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</si>
  <si>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</si>
  <si>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</si>
  <si>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</si>
  <si>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</si>
  <si>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</si>
  <si>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</si>
  <si>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</si>
  <si>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</si>
  <si>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</si>
  <si>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</si>
  <si>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</si>
  <si>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</si>
  <si>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</si>
  <si>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</si>
  <si>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</si>
  <si>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</si>
  <si>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</si>
  <si>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</si>
  <si>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</si>
  <si>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</si>
  <si>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</si>
  <si>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</si>
  <si>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</si>
  <si>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</si>
  <si>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</si>
  <si>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</si>
  <si>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</si>
  <si>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</si>
  <si>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</si>
  <si>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</si>
  <si>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</si>
  <si>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</si>
  <si>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</si>
  <si>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</si>
  <si>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</si>
  <si>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</si>
  <si>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</si>
  <si>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</si>
  <si>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</si>
  <si>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</si>
  <si>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</si>
  <si>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</si>
  <si>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</si>
  <si>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</si>
  <si>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</si>
  <si>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</si>
  <si>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</si>
  <si>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</si>
  <si>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</si>
  <si>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</si>
  <si>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</si>
  <si>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</si>
  <si>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</si>
  <si>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</si>
  <si>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</si>
  <si>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401005</t>
  </si>
  <si>
    <t>47</t>
  </si>
  <si>
    <t>04</t>
  </si>
  <si>
    <t>0</t>
  </si>
  <si>
    <t>000</t>
  </si>
  <si>
    <t>福岡県　北九州市</t>
  </si>
  <si>
    <t>法非適用</t>
  </si>
  <si>
    <t>電気事業</t>
  </si>
  <si>
    <t>非設置</t>
  </si>
  <si>
    <t>該当数値なし</t>
  </si>
  <si>
    <t>-</t>
  </si>
  <si>
    <t>令和３年３月３１　※１年毎自動更新　北九州市制５０周年記念・市民発電所</t>
  </si>
  <si>
    <t>令和１５年３月３日　北九州市制５０周年記念・市民発電所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</si>
  <si>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</si>
  <si>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</si>
  <si>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</si>
  <si>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</si>
  <si>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</si>
  <si>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</si>
  <si>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</si>
  <si>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</si>
  <si>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</si>
  <si>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</si>
  <si>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</si>
  <si>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</si>
  <si>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</si>
  <si>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</si>
  <si>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</si>
  <si>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</si>
  <si>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</si>
  <si>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</si>
  <si>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</si>
  <si>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</si>
  <si>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</si>
  <si>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</si>
  <si>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</si>
  <si>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</si>
  <si>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</si>
  <si>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</si>
  <si>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</si>
  <si>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</si>
  <si>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</si>
  <si>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</si>
  <si>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</si>
  <si>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</si>
  <si>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</si>
  <si>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</si>
  <si>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</si>
  <si>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</si>
  <si>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</si>
  <si>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</si>
  <si>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</si>
  <si>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</si>
  <si>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</si>
  <si>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</si>
  <si>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</si>
  <si>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</si>
  <si>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</si>
  <si>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</si>
  <si>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</si>
  <si>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</si>
  <si>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</si>
  <si>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</si>
  <si>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</si>
  <si>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</si>
  <si>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</si>
  <si>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</si>
  <si>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</si>
  <si>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</si>
  <si>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</si>
  <si>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</si>
  <si>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</si>
  <si>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</si>
  <si>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</si>
  <si>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</si>
  <si>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</si>
  <si>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</si>
  <si>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</si>
  <si>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</si>
  <si>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</si>
  <si>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</si>
  <si>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</si>
  <si>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</si>
  <si>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</si>
  <si>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</si>
  <si>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</si>
  <si>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</si>
  <si>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</si>
  <si>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</si>
  <si>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</si>
  <si>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</si>
  <si>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</si>
  <si>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</si>
  <si>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</si>
  <si>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</si>
  <si>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</si>
  <si>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</si>
  <si>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</si>
  <si>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</si>
  <si>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</si>
  <si>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</si>
  <si>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</si>
  <si>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</si>
  <si>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</si>
  <si>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</si>
  <si>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</si>
  <si>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</si>
  <si>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</si>
  <si>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</si>
  <si>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</si>
  <si>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</si>
  <si>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</si>
  <si>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</si>
  <si>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</si>
  <si>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</si>
  <si>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</si>
  <si>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</si>
  <si>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</si>
  <si>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</si>
  <si>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</si>
  <si>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</si>
  <si>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</si>
  <si>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</si>
  <si>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</si>
  <si>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</si>
  <si>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</si>
  <si>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</si>
  <si>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</si>
  <si>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</si>
  <si>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</si>
  <si>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</si>
  <si>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</si>
  <si>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</si>
  <si>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</si>
  <si>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</si>
  <si>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</si>
  <si>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</si>
  <si>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</si>
  <si>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</si>
  <si>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</si>
  <si>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</si>
  <si>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</si>
  <si>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</si>
  <si>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</si>
  <si>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</si>
  <si>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</si>
  <si>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剰余金については、大規模修繕や施設障害など不測の事態に備えて留保している。
また、積立金については、初期投資に係る地方債償還のために全額を積み立てている。</t>
    <rPh sb="50" eb="52">
      <t>ショキ</t>
    </rPh>
    <rPh sb="52" eb="54">
      <t>トウシ</t>
    </rPh>
    <rPh sb="55" eb="56">
      <t>カカ</t>
    </rPh>
    <rPh sb="57" eb="60">
      <t>チホウサイ</t>
    </rPh>
    <phoneticPr fontId="5"/>
  </si>
  <si>
    <t>　
　今後も現在の安定した経営を継続し、地方債償還費を確保したうえで、発電設備の大規模障害等に対応するための剰余金を確保していくことが必要である。
　なお、固定価格買取制度の調達期間後（R16年度以降）の事業の在り方については、今後、電力料収入の変動リスクも踏まえて検討する予定である。</t>
    <rPh sb="9" eb="11">
      <t>アンテイ</t>
    </rPh>
    <rPh sb="20" eb="23">
      <t>チホウサイ</t>
    </rPh>
    <rPh sb="45" eb="46">
      <t>ナド</t>
    </rPh>
    <rPh sb="97" eb="99">
      <t>ネンド</t>
    </rPh>
    <rPh sb="99" eb="101">
      <t>イコウ</t>
    </rPh>
    <rPh sb="115" eb="117">
      <t>コンゴ</t>
    </rPh>
    <phoneticPr fontId="5"/>
  </si>
  <si>
    <t xml:space="preserve">〇収益的収支比率（104.4%）
　前年度比較（H30年度-R1年度）において、数値が悪化している。
　これはR1年度の支出において、発電所の維持管理費用に加え、地方債の償還（25,000千円）があったことから、支出に対する収入の割合が減少したためである。
　数値は100%を維持しており、現在の経営状況は安定している。
〇営業収支比率に（476.4%）
　前年度比較（H30年度-R1年度）において、数値が若干悪化している。
　これは前年度と比べ、R1年度の売電収入が微減したこと、支出において一般会計への繰出金（市民還元事業）が増加したためである。
　数値は100%を大きく上回っており、現在の経営状況は安定している。
〇供給原価（41,662.1円）
    前年度比較（H30年度-R1年度）において、数値が悪化している。
　これはR1年度の支出において、発電所の維持管理費用に加え、地方債の償還（25,000千円）があったためである。
〇EBITDA（29,418千円）
　前年度比較（H30年度-R1年度）において減少している。
　これは前年度と比べ、R1年度の売電収入が微減したこと、支出において一般会計への繰出金（市民還元事業）が増加したためである。
</t>
    <rPh sb="40" eb="42">
      <t>スウチ</t>
    </rPh>
    <rPh sb="60" eb="62">
      <t>シシュツ</t>
    </rPh>
    <rPh sb="67" eb="69">
      <t>ハツデン</t>
    </rPh>
    <rPh sb="69" eb="70">
      <t>ショ</t>
    </rPh>
    <rPh sb="71" eb="73">
      <t>イジ</t>
    </rPh>
    <rPh sb="73" eb="75">
      <t>カンリ</t>
    </rPh>
    <rPh sb="75" eb="77">
      <t>ヒヨウ</t>
    </rPh>
    <rPh sb="78" eb="79">
      <t>クワ</t>
    </rPh>
    <rPh sb="81" eb="84">
      <t>チホウサイ</t>
    </rPh>
    <rPh sb="85" eb="87">
      <t>ショウカン</t>
    </rPh>
    <rPh sb="94" eb="95">
      <t>セン</t>
    </rPh>
    <rPh sb="95" eb="96">
      <t>エン</t>
    </rPh>
    <rPh sb="106" eb="108">
      <t>シシュツ</t>
    </rPh>
    <rPh sb="109" eb="110">
      <t>タイ</t>
    </rPh>
    <rPh sb="112" eb="114">
      <t>シュウニュウ</t>
    </rPh>
    <rPh sb="115" eb="117">
      <t>ワリアイ</t>
    </rPh>
    <rPh sb="118" eb="120">
      <t>ゲンショウ</t>
    </rPh>
    <rPh sb="130" eb="132">
      <t>スウチ</t>
    </rPh>
    <rPh sb="138" eb="140">
      <t>イジ</t>
    </rPh>
    <rPh sb="180" eb="183">
      <t>ゼンネンド</t>
    </rPh>
    <rPh sb="183" eb="185">
      <t>ヒカク</t>
    </rPh>
    <rPh sb="202" eb="204">
      <t>スウチ</t>
    </rPh>
    <rPh sb="205" eb="207">
      <t>ジャッカン</t>
    </rPh>
    <rPh sb="219" eb="222">
      <t>ゼンネンド</t>
    </rPh>
    <rPh sb="223" eb="224">
      <t>クラ</t>
    </rPh>
    <rPh sb="231" eb="232">
      <t>ウ</t>
    </rPh>
    <rPh sb="243" eb="245">
      <t>シシュツ</t>
    </rPh>
    <rPh sb="249" eb="251">
      <t>イッパン</t>
    </rPh>
    <rPh sb="251" eb="253">
      <t>カイケイ</t>
    </rPh>
    <rPh sb="255" eb="256">
      <t>ク</t>
    </rPh>
    <rPh sb="256" eb="257">
      <t>ダ</t>
    </rPh>
    <rPh sb="257" eb="258">
      <t>カネ</t>
    </rPh>
    <rPh sb="267" eb="269">
      <t>ゾウカ</t>
    </rPh>
    <rPh sb="279" eb="281">
      <t>スウチ</t>
    </rPh>
    <rPh sb="297" eb="299">
      <t>ゲンザイ</t>
    </rPh>
    <rPh sb="315" eb="317">
      <t>キョウキュウ</t>
    </rPh>
    <rPh sb="328" eb="329">
      <t>エン</t>
    </rPh>
    <rPh sb="440" eb="442">
      <t>センエン</t>
    </rPh>
    <rPh sb="445" eb="448">
      <t>ゼンネンド</t>
    </rPh>
    <rPh sb="466" eb="468">
      <t>ゲンショウ</t>
    </rPh>
    <phoneticPr fontId="5"/>
  </si>
  <si>
    <t>　
　太陽光発電所の経営リスクとして、経常的な収入が売電収入のみであることから、天候や発電施設の障害による発電量の低下が、発電事業の収益に大きく影響することが挙げられる。
　現状においては、剰余金の確保も順調に進んでおり、地方債償還費用は固定価格買取制度の調達期間内（H24年度～R15年度）で確保できるよう制度設計していることから、大きな経営リスクとなるものではない。
　また、本発電所は管理委託しており、現在のところ大規模な修繕が発生していないため、修繕費比率は0%となっているが、大規模な修繕が生じた場合においても、現在の売電収入の推移及び剰余金額を考慮すると、大きな経営リスクとなるものではない。</t>
    <rPh sb="10" eb="12">
      <t>ケイエイ</t>
    </rPh>
    <rPh sb="79" eb="80">
      <t>ア</t>
    </rPh>
    <rPh sb="87" eb="89">
      <t>ゲンジョウ</t>
    </rPh>
    <rPh sb="111" eb="114">
      <t>チホウサイ</t>
    </rPh>
    <rPh sb="114" eb="116">
      <t>ショウカン</t>
    </rPh>
    <rPh sb="137" eb="139">
      <t>ネンド</t>
    </rPh>
    <rPh sb="143" eb="144">
      <t>ネン</t>
    </rPh>
    <rPh sb="144" eb="145">
      <t>ド</t>
    </rPh>
    <rPh sb="170" eb="172">
      <t>ケイエイ</t>
    </rPh>
    <rPh sb="254" eb="256">
      <t>バアイ</t>
    </rPh>
    <rPh sb="262" eb="264">
      <t>ゲンザイ</t>
    </rPh>
    <rPh sb="265" eb="267">
      <t>バイデン</t>
    </rPh>
    <rPh sb="267" eb="269">
      <t>シュウニュウ</t>
    </rPh>
    <rPh sb="270" eb="272">
      <t>スイイ</t>
    </rPh>
    <rPh sb="272" eb="273">
      <t>オヨ</t>
    </rPh>
    <rPh sb="274" eb="277">
      <t>ジョウヨキン</t>
    </rPh>
    <rPh sb="277" eb="278">
      <t>ガク</t>
    </rPh>
    <rPh sb="279" eb="281">
      <t>コウリョ</t>
    </rPh>
    <rPh sb="288" eb="290">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</si>
</sst>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7" xfId="2" applyFont="1" applyFill="1" applyBorder="1" applyAlignment="1" applyProtection="1">
      <alignment horizontal="left" vertical="top" wrapText="1"/>
      <protection locked="0"/>
    </xf>
    <xf numFmtId="0" fontId="11" fillId="0" borderId="48" xfId="2" applyFont="1" applyFill="1" applyBorder="1" applyAlignment="1" applyProtection="1">
      <alignment horizontal="left" vertical="top" wrapText="1"/>
      <protection locked="0"/>
    </xf>
    <xf numFmtId="0" fontId="11"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1" fillId="0" borderId="13" xfId="2" applyNumberFormat="1" applyFont="1" applyFill="1" applyBorder="1" applyAlignment="1" applyProtection="1">
      <alignment horizontal="left" vertical="top" wrapText="1"/>
      <protection locked="0"/>
    </xf>
    <xf numFmtId="0" fontId="11" fillId="0" borderId="14" xfId="2" applyNumberFormat="1" applyFont="1" applyFill="1" applyBorder="1" applyAlignment="1" applyProtection="1">
      <alignment horizontal="left" vertical="top" wrapText="1"/>
      <protection locked="0"/>
    </xf>
    <xf numFmtId="0" fontId="11" fillId="0" borderId="15" xfId="2" applyNumberFormat="1" applyFont="1" applyFill="1" applyBorder="1" applyAlignment="1" applyProtection="1">
      <alignment horizontal="left" vertical="top" wrapText="1"/>
      <protection locked="0"/>
    </xf>
    <xf numFmtId="0" fontId="11" fillId="0" borderId="16" xfId="2" applyNumberFormat="1" applyFont="1" applyFill="1" applyBorder="1" applyAlignment="1" applyProtection="1">
      <alignment horizontal="left" vertical="top" wrapText="1"/>
      <protection locked="0"/>
    </xf>
    <xf numFmtId="0" fontId="11" fillId="0" borderId="0" xfId="2" applyNumberFormat="1" applyFont="1" applyFill="1" applyBorder="1" applyAlignment="1" applyProtection="1">
      <alignment horizontal="left" vertical="top" wrapText="1"/>
      <protection locked="0"/>
    </xf>
    <xf numFmtId="0" fontId="11" fillId="0" borderId="17" xfId="2" applyNumberFormat="1" applyFont="1" applyFill="1" applyBorder="1" applyAlignment="1" applyProtection="1">
      <alignment horizontal="left" vertical="top" wrapText="1"/>
      <protection locked="0"/>
    </xf>
    <xf numFmtId="0" fontId="11" fillId="0" borderId="36" xfId="2" applyNumberFormat="1" applyFont="1" applyFill="1" applyBorder="1" applyAlignment="1" applyProtection="1">
      <alignment horizontal="left" vertical="top" wrapText="1"/>
      <protection locked="0"/>
    </xf>
    <xf numFmtId="0" fontId="11" fillId="0" borderId="37" xfId="2" applyNumberFormat="1" applyFont="1" applyFill="1" applyBorder="1" applyAlignment="1" applyProtection="1">
      <alignment horizontal="left" vertical="top" wrapText="1"/>
      <protection locked="0"/>
    </xf>
    <xf numFmtId="0" fontId="11"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114.9</c:v>
                </c:pt>
                <c:pt idx="1">
                  <c:v>41.9</c:v>
                </c:pt>
                <c:pt idx="2">
                  <c:v>196.6</c:v>
                </c:pt>
                <c:pt idx="3">
                  <c:v>201</c:v>
                </c:pt>
                <c:pt idx="4">
                  <c:v>104.4</c:v>
                </c:pt>
              </c:numCache>
            </c:numRef>
          </c:val>
          <c:extLst>
            <c:ext xmlns:c16="http://schemas.microsoft.com/office/drawing/2014/chart" uri="{C3380CC4-5D6E-409C-BE32-E72D297353CC}">
              <c16:uniqueId val="{00000000-F614-4F72-BA47-FF4F9F7D448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F614-4F72-BA47-FF4F9F7D448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614-4F72-BA47-FF4F9F7D448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52.5</c:v>
                </c:pt>
                <c:pt idx="1">
                  <c:v>45.1</c:v>
                </c:pt>
                <c:pt idx="2">
                  <c:v>100</c:v>
                </c:pt>
                <c:pt idx="3">
                  <c:v>100</c:v>
                </c:pt>
                <c:pt idx="4">
                  <c:v>100</c:v>
                </c:pt>
              </c:numCache>
            </c:numRef>
          </c:val>
          <c:extLst>
            <c:ext xmlns:c16="http://schemas.microsoft.com/office/drawing/2014/chart" uri="{C3380CC4-5D6E-409C-BE32-E72D297353CC}">
              <c16:uniqueId val="{00000000-BD9F-4C0A-BDB2-5E387B1500BE}"/>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BD9F-4C0A-BDB2-5E387B1500BE}"/>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7-4030-A3E0-460CD08502C1}"/>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7-4030-A3E0-460CD08502C1}"/>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2-4126-B1F4-645D7D57F14B}"/>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2-4126-B1F4-645D7D57F14B}"/>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5-4D0D-AA69-C01F5217E09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5-4D0D-AA69-C01F5217E09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4-404A-9B5C-DFA8722B170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4-404A-9B5C-DFA8722B170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F-4082-8CA3-FE91770BAD5B}"/>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F-4082-8CA3-FE91770BAD5B}"/>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36</c:v>
                </c:pt>
                <c:pt idx="1">
                  <c:v>44.4</c:v>
                </c:pt>
                <c:pt idx="2">
                  <c:v>#N/A</c:v>
                </c:pt>
                <c:pt idx="3">
                  <c:v>#N/A</c:v>
                </c:pt>
                <c:pt idx="4">
                  <c:v>#N/A</c:v>
                </c:pt>
              </c:numCache>
            </c:numRef>
          </c:val>
          <c:extLst>
            <c:ext xmlns:c16="http://schemas.microsoft.com/office/drawing/2014/chart" uri="{C3380CC4-5D6E-409C-BE32-E72D297353CC}">
              <c16:uniqueId val="{00000000-2B38-48E2-B2C7-87795E540BBA}"/>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46.6</c:v>
                </c:pt>
                <c:pt idx="1">
                  <c:v>53.5</c:v>
                </c:pt>
                <c:pt idx="2">
                  <c:v>67.599999999999994</c:v>
                </c:pt>
                <c:pt idx="3">
                  <c:v>67.8</c:v>
                </c:pt>
                <c:pt idx="4">
                  <c:v>71</c:v>
                </c:pt>
              </c:numCache>
            </c:numRef>
          </c:val>
          <c:smooth val="0"/>
          <c:extLst>
            <c:ext xmlns:c16="http://schemas.microsoft.com/office/drawing/2014/chart" uri="{C3380CC4-5D6E-409C-BE32-E72D297353CC}">
              <c16:uniqueId val="{00000001-2B38-48E2-B2C7-87795E540BBA}"/>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10.6</c:v>
                </c:pt>
                <c:pt idx="1">
                  <c:v>3.4</c:v>
                </c:pt>
                <c:pt idx="2">
                  <c:v>#N/A</c:v>
                </c:pt>
                <c:pt idx="3">
                  <c:v>#N/A</c:v>
                </c:pt>
                <c:pt idx="4">
                  <c:v>#N/A</c:v>
                </c:pt>
              </c:numCache>
            </c:numRef>
          </c:val>
          <c:extLst>
            <c:ext xmlns:c16="http://schemas.microsoft.com/office/drawing/2014/chart" uri="{C3380CC4-5D6E-409C-BE32-E72D297353CC}">
              <c16:uniqueId val="{00000000-30E9-4D5C-87F3-B9D071E0BF0D}"/>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8.8000000000000007</c:v>
                </c:pt>
                <c:pt idx="1">
                  <c:v>5.5</c:v>
                </c:pt>
                <c:pt idx="2">
                  <c:v>0</c:v>
                </c:pt>
                <c:pt idx="3">
                  <c:v>0.6</c:v>
                </c:pt>
                <c:pt idx="4">
                  <c:v>0.2</c:v>
                </c:pt>
              </c:numCache>
            </c:numRef>
          </c:val>
          <c:smooth val="0"/>
          <c:extLst>
            <c:ext xmlns:c16="http://schemas.microsoft.com/office/drawing/2014/chart" uri="{C3380CC4-5D6E-409C-BE32-E72D297353CC}">
              <c16:uniqueId val="{00000001-30E9-4D5C-87F3-B9D071E0BF0D}"/>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22.9</c:v>
                </c:pt>
                <c:pt idx="1">
                  <c:v>0</c:v>
                </c:pt>
                <c:pt idx="2">
                  <c:v>#N/A</c:v>
                </c:pt>
                <c:pt idx="3">
                  <c:v>#N/A</c:v>
                </c:pt>
                <c:pt idx="4">
                  <c:v>#N/A</c:v>
                </c:pt>
              </c:numCache>
            </c:numRef>
          </c:val>
          <c:extLst>
            <c:ext xmlns:c16="http://schemas.microsoft.com/office/drawing/2014/chart" uri="{C3380CC4-5D6E-409C-BE32-E72D297353CC}">
              <c16:uniqueId val="{00000000-98CE-4386-AA09-422BDFE3035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13.4</c:v>
                </c:pt>
                <c:pt idx="1">
                  <c:v>0.5</c:v>
                </c:pt>
                <c:pt idx="2">
                  <c:v>25.6</c:v>
                </c:pt>
                <c:pt idx="3">
                  <c:v>43.5</c:v>
                </c:pt>
                <c:pt idx="4">
                  <c:v>42.8</c:v>
                </c:pt>
              </c:numCache>
            </c:numRef>
          </c:val>
          <c:smooth val="0"/>
          <c:extLst>
            <c:ext xmlns:c16="http://schemas.microsoft.com/office/drawing/2014/chart" uri="{C3380CC4-5D6E-409C-BE32-E72D297353CC}">
              <c16:uniqueId val="{00000001-98CE-4386-AA09-422BDFE3035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0-472C-B76A-B43290F7C892}"/>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0-472C-B76A-B43290F7C892}"/>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189.3</c:v>
                </c:pt>
                <c:pt idx="1">
                  <c:v>180.7</c:v>
                </c:pt>
                <c:pt idx="2">
                  <c:v>597.9</c:v>
                </c:pt>
                <c:pt idx="3">
                  <c:v>562.79999999999995</c:v>
                </c:pt>
                <c:pt idx="4">
                  <c:v>476.4</c:v>
                </c:pt>
              </c:numCache>
            </c:numRef>
          </c:val>
          <c:extLst>
            <c:ext xmlns:c16="http://schemas.microsoft.com/office/drawing/2014/chart" uri="{C3380CC4-5D6E-409C-BE32-E72D297353CC}">
              <c16:uniqueId val="{00000000-1550-45CD-8D87-44E7EB852DE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1550-45CD-8D87-44E7EB852DE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550-45CD-8D87-44E7EB852DE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50</c:v>
                </c:pt>
                <c:pt idx="1">
                  <c:v>42.3</c:v>
                </c:pt>
                <c:pt idx="2">
                  <c:v>#N/A</c:v>
                </c:pt>
                <c:pt idx="3">
                  <c:v>#N/A</c:v>
                </c:pt>
                <c:pt idx="4">
                  <c:v>#N/A</c:v>
                </c:pt>
              </c:numCache>
            </c:numRef>
          </c:val>
          <c:extLst>
            <c:ext xmlns:c16="http://schemas.microsoft.com/office/drawing/2014/chart" uri="{C3380CC4-5D6E-409C-BE32-E72D297353CC}">
              <c16:uniqueId val="{00000000-DC5A-49A4-8289-7399871ABF6F}"/>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47.3</c:v>
                </c:pt>
                <c:pt idx="1">
                  <c:v>43.2</c:v>
                </c:pt>
                <c:pt idx="2">
                  <c:v>49.1</c:v>
                </c:pt>
                <c:pt idx="3">
                  <c:v>33.799999999999997</c:v>
                </c:pt>
                <c:pt idx="4">
                  <c:v>24</c:v>
                </c:pt>
              </c:numCache>
            </c:numRef>
          </c:val>
          <c:smooth val="0"/>
          <c:extLst>
            <c:ext xmlns:c16="http://schemas.microsoft.com/office/drawing/2014/chart" uri="{C3380CC4-5D6E-409C-BE32-E72D297353CC}">
              <c16:uniqueId val="{00000001-DC5A-49A4-8289-7399871ABF6F}"/>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B9-4381-8740-9B9AB715E48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B9-4381-8740-9B9AB715E48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B-44E9-AF77-63EE9A4F69B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B-44E9-AF77-63EE9A4F69B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D-4A28-800F-F7D1653DC1A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D-4A28-800F-F7D1653DC1A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8-4336-9AEA-0887CF884C5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8-4336-9AEA-0887CF884C5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1-41B1-8378-284A7113FC1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1-41B1-8378-284A7113FC1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15.2</c:v>
                </c:pt>
                <c:pt idx="1">
                  <c:v>13.7</c:v>
                </c:pt>
                <c:pt idx="2">
                  <c:v>15.6</c:v>
                </c:pt>
                <c:pt idx="3">
                  <c:v>16.899999999999999</c:v>
                </c:pt>
                <c:pt idx="4">
                  <c:v>14.5</c:v>
                </c:pt>
              </c:numCache>
            </c:numRef>
          </c:val>
          <c:extLst>
            <c:ext xmlns:c16="http://schemas.microsoft.com/office/drawing/2014/chart" uri="{C3380CC4-5D6E-409C-BE32-E72D297353CC}">
              <c16:uniqueId val="{00000000-A99F-4C67-98D4-9909F74BA049}"/>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A99F-4C67-98D4-9909F74BA049}"/>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D65-444B-BFFE-CB367733A66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ED65-444B-BFFE-CB367733A66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584.5</c:v>
                </c:pt>
                <c:pt idx="1">
                  <c:v>650.5</c:v>
                </c:pt>
                <c:pt idx="2">
                  <c:v>570</c:v>
                </c:pt>
                <c:pt idx="3">
                  <c:v>524.79999999999995</c:v>
                </c:pt>
                <c:pt idx="4">
                  <c:v>424.8</c:v>
                </c:pt>
              </c:numCache>
            </c:numRef>
          </c:val>
          <c:extLst>
            <c:ext xmlns:c16="http://schemas.microsoft.com/office/drawing/2014/chart" uri="{C3380CC4-5D6E-409C-BE32-E72D297353CC}">
              <c16:uniqueId val="{00000000-36C1-4767-8FF6-F760F145A01C}"/>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36C1-4767-8FF6-F760F145A01C}"/>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5-4BA0-B705-D2D63DCB70B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5-4BA0-B705-D2D63DCB70B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C-4D48-938A-3D1B3003819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C-4D48-938A-3D1B3003819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44C-4D48-938A-3D1B3003819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10-456D-8EBB-B322FC2622B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BF10-456D-8EBB-B322FC2622B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15954.1</c:v>
                </c:pt>
                <c:pt idx="1">
                  <c:v>38482.9</c:v>
                </c:pt>
                <c:pt idx="2">
                  <c:v>22021.200000000001</c:v>
                </c:pt>
                <c:pt idx="3">
                  <c:v>21500.2</c:v>
                </c:pt>
                <c:pt idx="4">
                  <c:v>41662.1</c:v>
                </c:pt>
              </c:numCache>
            </c:numRef>
          </c:val>
          <c:extLst>
            <c:ext xmlns:c16="http://schemas.microsoft.com/office/drawing/2014/chart" uri="{C3380CC4-5D6E-409C-BE32-E72D297353CC}">
              <c16:uniqueId val="{00000000-6E5D-47D7-867F-6BA2C4C3EE9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6E5D-47D7-867F-6BA2C4C3EE9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339911</c:v>
                </c:pt>
                <c:pt idx="1">
                  <c:v>-2081127</c:v>
                </c:pt>
                <c:pt idx="2">
                  <c:v>45686</c:v>
                </c:pt>
                <c:pt idx="3">
                  <c:v>50363</c:v>
                </c:pt>
                <c:pt idx="4">
                  <c:v>29418</c:v>
                </c:pt>
              </c:numCache>
            </c:numRef>
          </c:val>
          <c:extLst>
            <c:ext xmlns:c16="http://schemas.microsoft.com/office/drawing/2014/chart" uri="{C3380CC4-5D6E-409C-BE32-E72D297353CC}">
              <c16:uniqueId val="{00000000-FAE8-4CF9-99B0-833D36A8CB57}"/>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FAE8-4CF9-99B0-833D36A8CB57}"/>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35.5</c:v>
                </c:pt>
                <c:pt idx="1">
                  <c:v>43.5</c:v>
                </c:pt>
                <c:pt idx="2">
                  <c:v>15.6</c:v>
                </c:pt>
                <c:pt idx="3">
                  <c:v>16.899999999999999</c:v>
                </c:pt>
                <c:pt idx="4">
                  <c:v>14.5</c:v>
                </c:pt>
              </c:numCache>
            </c:numRef>
          </c:val>
          <c:extLst>
            <c:ext xmlns:c16="http://schemas.microsoft.com/office/drawing/2014/chart" uri="{C3380CC4-5D6E-409C-BE32-E72D297353CC}">
              <c16:uniqueId val="{00000000-B825-45B0-ADD4-86AA97F691F5}"/>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B825-45B0-ADD4-86AA97F691F5}"/>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10.4</c:v>
                </c:pt>
                <c:pt idx="1">
                  <c:v>3.3</c:v>
                </c:pt>
                <c:pt idx="2">
                  <c:v>0</c:v>
                </c:pt>
                <c:pt idx="3">
                  <c:v>0</c:v>
                </c:pt>
                <c:pt idx="4">
                  <c:v>0</c:v>
                </c:pt>
              </c:numCache>
            </c:numRef>
          </c:val>
          <c:extLst>
            <c:ext xmlns:c16="http://schemas.microsoft.com/office/drawing/2014/chart" uri="{C3380CC4-5D6E-409C-BE32-E72D297353CC}">
              <c16:uniqueId val="{00000000-5B31-4309-B0A2-1FE0395E51E1}"/>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5B31-4309-B0A2-1FE0395E51E1}"/>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47.3</c:v>
                </c:pt>
                <c:pt idx="1">
                  <c:v>27.7</c:v>
                </c:pt>
                <c:pt idx="2">
                  <c:v>570</c:v>
                </c:pt>
                <c:pt idx="3">
                  <c:v>524.79999999999995</c:v>
                </c:pt>
                <c:pt idx="4">
                  <c:v>424.8</c:v>
                </c:pt>
              </c:numCache>
            </c:numRef>
          </c:val>
          <c:extLst>
            <c:ext xmlns:c16="http://schemas.microsoft.com/office/drawing/2014/chart" uri="{C3380CC4-5D6E-409C-BE32-E72D297353CC}">
              <c16:uniqueId val="{00000000-52CF-49CB-8C82-6A4848DA5B91}"/>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52CF-49CB-8C82-6A4848DA5B91}"/>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2-481F-B2E1-1D6909B09F2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2-481F-B2E1-1D6909B09F2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7.emf"/><Relationship Id="rId13" Type="http://schemas.openxmlformats.org/officeDocument/2006/relationships/image" Target="../media/image42.emf"/><Relationship Id="rId18" Type="http://schemas.openxmlformats.org/officeDocument/2006/relationships/image" Target="../media/image47.emf"/><Relationship Id="rId26" Type="http://schemas.openxmlformats.org/officeDocument/2006/relationships/image" Target="../media/image55.emf"/><Relationship Id="rId3" Type="http://schemas.openxmlformats.org/officeDocument/2006/relationships/image" Target="../media/image32.emf"/><Relationship Id="rId21" Type="http://schemas.openxmlformats.org/officeDocument/2006/relationships/image" Target="../media/image50.emf"/><Relationship Id="rId7" Type="http://schemas.openxmlformats.org/officeDocument/2006/relationships/image" Target="../media/image36.emf"/><Relationship Id="rId12" Type="http://schemas.openxmlformats.org/officeDocument/2006/relationships/image" Target="../media/image41.emf"/><Relationship Id="rId17" Type="http://schemas.openxmlformats.org/officeDocument/2006/relationships/image" Target="../media/image46.emf"/><Relationship Id="rId25" Type="http://schemas.openxmlformats.org/officeDocument/2006/relationships/image" Target="../media/image54.emf"/><Relationship Id="rId2" Type="http://schemas.openxmlformats.org/officeDocument/2006/relationships/image" Target="../media/image31.emf"/><Relationship Id="rId16" Type="http://schemas.openxmlformats.org/officeDocument/2006/relationships/image" Target="../media/image45.emf"/><Relationship Id="rId20" Type="http://schemas.openxmlformats.org/officeDocument/2006/relationships/image" Target="../media/image49.emf"/><Relationship Id="rId29" Type="http://schemas.openxmlformats.org/officeDocument/2006/relationships/image" Target="../media/image58.emf"/><Relationship Id="rId1" Type="http://schemas.openxmlformats.org/officeDocument/2006/relationships/image" Target="../media/image30.emf"/><Relationship Id="rId6" Type="http://schemas.openxmlformats.org/officeDocument/2006/relationships/image" Target="../media/image35.emf"/><Relationship Id="rId11" Type="http://schemas.openxmlformats.org/officeDocument/2006/relationships/image" Target="../media/image40.emf"/><Relationship Id="rId24" Type="http://schemas.openxmlformats.org/officeDocument/2006/relationships/image" Target="../media/image53.emf"/><Relationship Id="rId5" Type="http://schemas.openxmlformats.org/officeDocument/2006/relationships/image" Target="../media/image34.emf"/><Relationship Id="rId15" Type="http://schemas.openxmlformats.org/officeDocument/2006/relationships/image" Target="../media/image44.emf"/><Relationship Id="rId23" Type="http://schemas.openxmlformats.org/officeDocument/2006/relationships/image" Target="../media/image52.emf"/><Relationship Id="rId28" Type="http://schemas.openxmlformats.org/officeDocument/2006/relationships/image" Target="../media/image57.emf"/><Relationship Id="rId10" Type="http://schemas.openxmlformats.org/officeDocument/2006/relationships/image" Target="../media/image39.emf"/><Relationship Id="rId19" Type="http://schemas.openxmlformats.org/officeDocument/2006/relationships/image" Target="../media/image48.emf"/><Relationship Id="rId4" Type="http://schemas.openxmlformats.org/officeDocument/2006/relationships/image" Target="../media/image33.emf"/><Relationship Id="rId9" Type="http://schemas.openxmlformats.org/officeDocument/2006/relationships/image" Target="../media/image38.emf"/><Relationship Id="rId14" Type="http://schemas.openxmlformats.org/officeDocument/2006/relationships/image" Target="../media/image43.emf"/><Relationship Id="rId22" Type="http://schemas.openxmlformats.org/officeDocument/2006/relationships/image" Target="../media/image51.emf"/><Relationship Id="rId27" Type="http://schemas.openxmlformats.org/officeDocument/2006/relationships/image" Target="../media/image5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6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6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6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6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6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6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6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6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6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6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6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64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64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646"/>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647"/>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48"/>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4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50"/>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51"/>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652"/>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653"/>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654"/>
                </a:ext>
              </a:extLst>
            </xdr:cNvPicPr>
          </xdr:nvPicPr>
          <xdr:blipFill>
            <a:blip xmlns:r="http://schemas.openxmlformats.org/officeDocument/2006/relationships" r:embed="rId50"/>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655"/>
                </a:ext>
              </a:extLst>
            </xdr:cNvPicPr>
          </xdr:nvPicPr>
          <xdr:blipFill>
            <a:blip xmlns:r="http://schemas.openxmlformats.org/officeDocument/2006/relationships" r:embed="rId5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656"/>
                </a:ext>
              </a:extLst>
            </xdr:cNvPicPr>
          </xdr:nvPicPr>
          <xdr:blipFill>
            <a:blip xmlns:r="http://schemas.openxmlformats.org/officeDocument/2006/relationships" r:embed="rId5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657"/>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658"/>
                </a:ext>
              </a:extLst>
            </xdr:cNvPicPr>
          </xdr:nvPicPr>
          <xdr:blipFill>
            <a:blip xmlns:r="http://schemas.openxmlformats.org/officeDocument/2006/relationships" r:embed="rId5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659"/>
                </a:ext>
              </a:extLst>
            </xdr:cNvPicPr>
          </xdr:nvPicPr>
          <xdr:blipFill>
            <a:blip xmlns:r="http://schemas.openxmlformats.org/officeDocument/2006/relationships" r:embed="rId5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660"/>
                </a:ext>
              </a:extLst>
            </xdr:cNvPicPr>
          </xdr:nvPicPr>
          <xdr:blipFill>
            <a:blip xmlns:r="http://schemas.openxmlformats.org/officeDocument/2006/relationships" r:embed="rId5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661"/>
                </a:ext>
              </a:extLst>
            </xdr:cNvPicPr>
          </xdr:nvPicPr>
          <xdr:blipFill>
            <a:blip xmlns:r="http://schemas.openxmlformats.org/officeDocument/2006/relationships" r:embed="rId5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662"/>
                </a:ext>
              </a:extLst>
            </xdr:cNvPicPr>
          </xdr:nvPicPr>
          <xdr:blipFill>
            <a:blip xmlns:r="http://schemas.openxmlformats.org/officeDocument/2006/relationships" r:embed="rId5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663"/>
                </a:ext>
              </a:extLst>
            </xdr:cNvPicPr>
          </xdr:nvPicPr>
          <xdr:blipFill>
            <a:blip xmlns:r="http://schemas.openxmlformats.org/officeDocument/2006/relationships" r:embed="rId5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664"/>
                </a:ext>
              </a:extLst>
            </xdr:cNvPicPr>
          </xdr:nvPicPr>
          <xdr:blipFill>
            <a:blip xmlns:r="http://schemas.openxmlformats.org/officeDocument/2006/relationships" r:embed="rId5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665"/>
                </a:ext>
              </a:extLst>
            </xdr:cNvPicPr>
          </xdr:nvPicPr>
          <xdr:blipFill>
            <a:blip xmlns:r="http://schemas.openxmlformats.org/officeDocument/2006/relationships" r:embed="rId5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666"/>
                </a:ext>
              </a:extLst>
            </xdr:cNvPicPr>
          </xdr:nvPicPr>
          <xdr:blipFill>
            <a:blip xmlns:r="http://schemas.openxmlformats.org/officeDocument/2006/relationships" r:embed="rId5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667"/>
                </a:ext>
              </a:extLst>
            </xdr:cNvPicPr>
          </xdr:nvPicPr>
          <xdr:blipFill>
            <a:blip xmlns:r="http://schemas.openxmlformats.org/officeDocument/2006/relationships" r:embed="rId5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668"/>
                </a:ext>
              </a:extLst>
            </xdr:cNvPicPr>
          </xdr:nvPicPr>
          <xdr:blipFill>
            <a:blip xmlns:r="http://schemas.openxmlformats.org/officeDocument/2006/relationships" r:embed="rId5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669"/>
                </a:ext>
              </a:extLst>
            </xdr:cNvPicPr>
          </xdr:nvPicPr>
          <xdr:blipFill>
            <a:blip xmlns:r="http://schemas.openxmlformats.org/officeDocument/2006/relationships" r:embed="rId5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670"/>
                </a:ext>
              </a:extLst>
            </xdr:cNvPicPr>
          </xdr:nvPicPr>
          <xdr:blipFill>
            <a:blip xmlns:r="http://schemas.openxmlformats.org/officeDocument/2006/relationships" r:embed="rId5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671"/>
                </a:ext>
              </a:extLst>
            </xdr:cNvPicPr>
          </xdr:nvPicPr>
          <xdr:blipFill>
            <a:blip xmlns:r="http://schemas.openxmlformats.org/officeDocument/2006/relationships" r:embed="rId5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672"/>
                </a:ext>
              </a:extLst>
            </xdr:cNvPicPr>
          </xdr:nvPicPr>
          <xdr:blipFill>
            <a:blip xmlns:r="http://schemas.openxmlformats.org/officeDocument/2006/relationships" r:embed="rId5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673"/>
                </a:ext>
              </a:extLst>
            </xdr:cNvPicPr>
          </xdr:nvPicPr>
          <xdr:blipFill>
            <a:blip xmlns:r="http://schemas.openxmlformats.org/officeDocument/2006/relationships" r:embed="rId5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674"/>
                </a:ext>
              </a:extLst>
            </xdr:cNvPicPr>
          </xdr:nvPicPr>
          <xdr:blipFill>
            <a:blip xmlns:r="http://schemas.openxmlformats.org/officeDocument/2006/relationships" r:embed="rId5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675"/>
                </a:ext>
              </a:extLst>
            </xdr:cNvPicPr>
          </xdr:nvPicPr>
          <xdr:blipFill>
            <a:blip xmlns:r="http://schemas.openxmlformats.org/officeDocument/2006/relationships" r:embed="rId5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676"/>
                </a:ext>
              </a:extLst>
            </xdr:cNvPicPr>
          </xdr:nvPicPr>
          <xdr:blipFill>
            <a:blip xmlns:r="http://schemas.openxmlformats.org/officeDocument/2006/relationships" r:embed="rId5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39"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福岡県　北九州市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266</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f>データ!AB6</f>
        <v>208189</v>
      </c>
      <c r="G13" s="151"/>
      <c r="H13" s="150">
        <f>データ!AC6</f>
        <v>208904</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1998</v>
      </c>
      <c r="G15" s="143"/>
      <c r="H15" s="143">
        <f>データ!AM6</f>
        <v>1797</v>
      </c>
      <c r="I15" s="143"/>
      <c r="J15" s="143">
        <f>データ!AN6</f>
        <v>2048</v>
      </c>
      <c r="K15" s="143"/>
      <c r="L15" s="143">
        <f>データ!AO6</f>
        <v>2223</v>
      </c>
      <c r="M15" s="143"/>
      <c r="N15" s="144">
        <f>データ!AP6</f>
        <v>1913</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210187</v>
      </c>
      <c r="G16" s="146"/>
      <c r="H16" s="146">
        <f>データ!AR6</f>
        <v>210701</v>
      </c>
      <c r="I16" s="146"/>
      <c r="J16" s="146">
        <f>データ!AS6</f>
        <v>2048</v>
      </c>
      <c r="K16" s="146"/>
      <c r="L16" s="146">
        <f>データ!AT6</f>
        <v>2223</v>
      </c>
      <c r="M16" s="146"/>
      <c r="N16" s="138">
        <f>データ!AU6</f>
        <v>1913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75744</v>
      </c>
      <c r="J19" s="136"/>
      <c r="K19" s="136"/>
      <c r="L19" s="136">
        <f>データ!AX6</f>
        <v>75744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267</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5ZpPtdivlJ2dwnrucWxu5sYVtbblAug9dfuEKswEuuz6Wd3hXVdmbL/nWi/thqOq+GzK/4cAKeC/o2wCQwQXEw==" saltValue="SjPmAZWCFeA/XcdWh35/S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81" x14ac:dyDescent="0.15">
      <c r="A6" s="49" t="s">
        <v>118</v>
      </c>
      <c r="B6" s="67" t="str">
        <f>B7</f>
        <v>2019</v>
      </c>
      <c r="C6" s="67" t="str">
        <f t="shared" ref="C6:AX6" si="6">C7</f>
        <v>401005</v>
      </c>
      <c r="D6" s="67" t="str">
        <f t="shared" si="6"/>
        <v>47</v>
      </c>
      <c r="E6" s="67" t="str">
        <f t="shared" si="6"/>
        <v>04</v>
      </c>
      <c r="F6" s="67" t="str">
        <f t="shared" si="6"/>
        <v>0</v>
      </c>
      <c r="G6" s="67" t="str">
        <f t="shared" si="6"/>
        <v>000</v>
      </c>
      <c r="H6" s="67" t="str">
        <f t="shared" si="6"/>
        <v>福岡県　北九州市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令和３年３月３１　※１年毎自動更新　北九州市制５０周年記念・市民発電所</v>
      </c>
      <c r="S6" s="71" t="str">
        <f t="shared" si="6"/>
        <v>令和１５年３月３日　北九州市制５０周年記念・市民発電所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f t="shared" si="6"/>
        <v>208189</v>
      </c>
      <c r="AC6" s="69">
        <f t="shared" si="6"/>
        <v>208904</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1998</v>
      </c>
      <c r="AM6" s="69">
        <f t="shared" si="6"/>
        <v>1797</v>
      </c>
      <c r="AN6" s="69">
        <f t="shared" si="6"/>
        <v>2048</v>
      </c>
      <c r="AO6" s="69">
        <f t="shared" si="6"/>
        <v>2223</v>
      </c>
      <c r="AP6" s="69">
        <f t="shared" si="6"/>
        <v>1913</v>
      </c>
      <c r="AQ6" s="69">
        <f t="shared" si="6"/>
        <v>210187</v>
      </c>
      <c r="AR6" s="69">
        <f t="shared" si="6"/>
        <v>210701</v>
      </c>
      <c r="AS6" s="69">
        <f t="shared" si="6"/>
        <v>2048</v>
      </c>
      <c r="AT6" s="69">
        <f t="shared" si="6"/>
        <v>2223</v>
      </c>
      <c r="AU6" s="69">
        <f t="shared" si="6"/>
        <v>1913</v>
      </c>
      <c r="AV6" s="69" t="str">
        <f t="shared" si="6"/>
        <v>-</v>
      </c>
      <c r="AW6" s="69">
        <f t="shared" si="6"/>
        <v>75744</v>
      </c>
      <c r="AX6" s="69">
        <f t="shared" si="6"/>
        <v>75744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132</v>
      </c>
      <c r="T7" s="82" t="s">
        <v>133</v>
      </c>
      <c r="U7" s="81" t="s">
        <v>134</v>
      </c>
      <c r="V7" s="78" t="s">
        <v>130</v>
      </c>
      <c r="W7" s="80" t="s">
        <v>130</v>
      </c>
      <c r="X7" s="80" t="s">
        <v>130</v>
      </c>
      <c r="Y7" s="80" t="s">
        <v>130</v>
      </c>
      <c r="Z7" s="80" t="s">
        <v>130</v>
      </c>
      <c r="AA7" s="80" t="s">
        <v>130</v>
      </c>
      <c r="AB7" s="80">
        <v>208189</v>
      </c>
      <c r="AC7" s="80">
        <v>208904</v>
      </c>
      <c r="AD7" s="80" t="s">
        <v>130</v>
      </c>
      <c r="AE7" s="80" t="s">
        <v>130</v>
      </c>
      <c r="AF7" s="80" t="s">
        <v>130</v>
      </c>
      <c r="AG7" s="80" t="s">
        <v>130</v>
      </c>
      <c r="AH7" s="80" t="s">
        <v>130</v>
      </c>
      <c r="AI7" s="80" t="s">
        <v>130</v>
      </c>
      <c r="AJ7" s="80" t="s">
        <v>130</v>
      </c>
      <c r="AK7" s="80" t="s">
        <v>130</v>
      </c>
      <c r="AL7" s="80">
        <v>1998</v>
      </c>
      <c r="AM7" s="80">
        <v>1797</v>
      </c>
      <c r="AN7" s="80">
        <v>2048</v>
      </c>
      <c r="AO7" s="80">
        <v>2223</v>
      </c>
      <c r="AP7" s="80">
        <v>1913</v>
      </c>
      <c r="AQ7" s="80">
        <v>210187</v>
      </c>
      <c r="AR7" s="80">
        <v>210701</v>
      </c>
      <c r="AS7" s="80">
        <v>2048</v>
      </c>
      <c r="AT7" s="80">
        <v>2223</v>
      </c>
      <c r="AU7" s="80">
        <v>1913</v>
      </c>
      <c r="AV7" s="80" t="s">
        <v>130</v>
      </c>
      <c r="AW7" s="80">
        <v>75744</v>
      </c>
      <c r="AX7" s="80">
        <v>75744</v>
      </c>
      <c r="AY7" s="83">
        <v>114.9</v>
      </c>
      <c r="AZ7" s="83">
        <v>41.9</v>
      </c>
      <c r="BA7" s="83">
        <v>196.6</v>
      </c>
      <c r="BB7" s="83">
        <v>201</v>
      </c>
      <c r="BC7" s="83">
        <v>104.4</v>
      </c>
      <c r="BD7" s="83">
        <v>118.8</v>
      </c>
      <c r="BE7" s="83">
        <v>88.8</v>
      </c>
      <c r="BF7" s="83">
        <v>121.3</v>
      </c>
      <c r="BG7" s="83">
        <v>123.2</v>
      </c>
      <c r="BH7" s="83">
        <v>134.69999999999999</v>
      </c>
      <c r="BI7" s="83">
        <v>100</v>
      </c>
      <c r="BJ7" s="83">
        <v>189.3</v>
      </c>
      <c r="BK7" s="83">
        <v>180.7</v>
      </c>
      <c r="BL7" s="83">
        <v>597.9</v>
      </c>
      <c r="BM7" s="83">
        <v>562.79999999999995</v>
      </c>
      <c r="BN7" s="83">
        <v>476.4</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15954.1</v>
      </c>
      <c r="CG7" s="83">
        <v>38482.9</v>
      </c>
      <c r="CH7" s="83">
        <v>22021.200000000001</v>
      </c>
      <c r="CI7" s="83">
        <v>21500.2</v>
      </c>
      <c r="CJ7" s="83">
        <v>41662.1</v>
      </c>
      <c r="CK7" s="83">
        <v>18815.8</v>
      </c>
      <c r="CL7" s="83">
        <v>22847.9</v>
      </c>
      <c r="CM7" s="83">
        <v>19199</v>
      </c>
      <c r="CN7" s="83">
        <v>19830.400000000001</v>
      </c>
      <c r="CO7" s="83">
        <v>19066.3</v>
      </c>
      <c r="CP7" s="80">
        <v>339911</v>
      </c>
      <c r="CQ7" s="80">
        <v>-2081127</v>
      </c>
      <c r="CR7" s="80">
        <v>45686</v>
      </c>
      <c r="CS7" s="80">
        <v>50363</v>
      </c>
      <c r="CT7" s="80">
        <v>29418</v>
      </c>
      <c r="CU7" s="80">
        <v>37685</v>
      </c>
      <c r="CV7" s="80">
        <v>2390</v>
      </c>
      <c r="CW7" s="80">
        <v>32739</v>
      </c>
      <c r="CX7" s="80">
        <v>34140</v>
      </c>
      <c r="CY7" s="80">
        <v>33434</v>
      </c>
      <c r="CZ7" s="80">
        <v>1500</v>
      </c>
      <c r="DA7" s="83">
        <v>35.5</v>
      </c>
      <c r="DB7" s="83">
        <v>43.5</v>
      </c>
      <c r="DC7" s="83">
        <v>15.6</v>
      </c>
      <c r="DD7" s="83">
        <v>16.899999999999999</v>
      </c>
      <c r="DE7" s="83">
        <v>14.5</v>
      </c>
      <c r="DF7" s="83">
        <v>32.4</v>
      </c>
      <c r="DG7" s="83">
        <v>36.4</v>
      </c>
      <c r="DH7" s="83">
        <v>31.6</v>
      </c>
      <c r="DI7" s="83">
        <v>31.6</v>
      </c>
      <c r="DJ7" s="83">
        <v>30.1</v>
      </c>
      <c r="DK7" s="83">
        <v>10.4</v>
      </c>
      <c r="DL7" s="83">
        <v>3.3</v>
      </c>
      <c r="DM7" s="83">
        <v>0</v>
      </c>
      <c r="DN7" s="83">
        <v>0</v>
      </c>
      <c r="DO7" s="83">
        <v>0</v>
      </c>
      <c r="DP7" s="83">
        <v>10.1</v>
      </c>
      <c r="DQ7" s="83">
        <v>8.3000000000000007</v>
      </c>
      <c r="DR7" s="83">
        <v>7.1</v>
      </c>
      <c r="DS7" s="83">
        <v>7.3</v>
      </c>
      <c r="DT7" s="83">
        <v>5.4</v>
      </c>
      <c r="DU7" s="83">
        <v>47.3</v>
      </c>
      <c r="DV7" s="83">
        <v>27.7</v>
      </c>
      <c r="DW7" s="83">
        <v>570</v>
      </c>
      <c r="DX7" s="83">
        <v>524.79999999999995</v>
      </c>
      <c r="DY7" s="83">
        <v>424.8</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52.5</v>
      </c>
      <c r="EP7" s="83">
        <v>45.1</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v>36</v>
      </c>
      <c r="GZ7" s="83">
        <v>44.4</v>
      </c>
      <c r="HA7" s="83" t="s">
        <v>130</v>
      </c>
      <c r="HB7" s="83" t="s">
        <v>130</v>
      </c>
      <c r="HC7" s="83" t="s">
        <v>130</v>
      </c>
      <c r="HD7" s="83">
        <v>46.6</v>
      </c>
      <c r="HE7" s="83">
        <v>53.5</v>
      </c>
      <c r="HF7" s="83">
        <v>67.599999999999994</v>
      </c>
      <c r="HG7" s="83">
        <v>67.8</v>
      </c>
      <c r="HH7" s="83">
        <v>71</v>
      </c>
      <c r="HI7" s="83">
        <v>10.6</v>
      </c>
      <c r="HJ7" s="83">
        <v>3.4</v>
      </c>
      <c r="HK7" s="83" t="s">
        <v>130</v>
      </c>
      <c r="HL7" s="83" t="s">
        <v>130</v>
      </c>
      <c r="HM7" s="83" t="s">
        <v>130</v>
      </c>
      <c r="HN7" s="83">
        <v>8.8000000000000007</v>
      </c>
      <c r="HO7" s="83">
        <v>5.5</v>
      </c>
      <c r="HP7" s="83">
        <v>0</v>
      </c>
      <c r="HQ7" s="83">
        <v>0.6</v>
      </c>
      <c r="HR7" s="83">
        <v>0.2</v>
      </c>
      <c r="HS7" s="83">
        <v>22.9</v>
      </c>
      <c r="HT7" s="83">
        <v>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v>50</v>
      </c>
      <c r="IN7" s="83">
        <v>42.3</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1500</v>
      </c>
      <c r="KW7" s="83">
        <v>15.2</v>
      </c>
      <c r="KX7" s="83">
        <v>13.7</v>
      </c>
      <c r="KY7" s="83">
        <v>15.6</v>
      </c>
      <c r="KZ7" s="83">
        <v>16.899999999999999</v>
      </c>
      <c r="LA7" s="83">
        <v>14.5</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584.5</v>
      </c>
      <c r="LR7" s="83">
        <v>650.5</v>
      </c>
      <c r="LS7" s="83">
        <v>570</v>
      </c>
      <c r="LT7" s="83">
        <v>524.79999999999995</v>
      </c>
      <c r="LU7" s="83">
        <v>424.8</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98.1</v>
      </c>
      <c r="MQ7" s="83">
        <v>98.7</v>
      </c>
      <c r="MR7" s="83">
        <v>98.2</v>
      </c>
      <c r="MS7" s="83">
        <v>98.7</v>
      </c>
      <c r="MT7" s="83">
        <v>98.8</v>
      </c>
      <c r="MU7" s="83" t="s">
        <v>130</v>
      </c>
      <c r="MV7" s="83" t="s">
        <v>130</v>
      </c>
      <c r="MW7" s="83" t="s">
        <v>130</v>
      </c>
      <c r="MX7" s="83" t="s">
        <v>130</v>
      </c>
      <c r="MY7" s="83">
        <v>3</v>
      </c>
      <c r="MZ7" s="83">
        <v>3</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1</v>
      </c>
      <c r="GZ8" s="87" t="s">
        <v>135</v>
      </c>
      <c r="HA8" s="85"/>
      <c r="HB8" s="85"/>
      <c r="HC8" s="85"/>
      <c r="HD8" s="85"/>
      <c r="HE8" s="86"/>
      <c r="HF8" s="85"/>
      <c r="HG8" s="85"/>
      <c r="HH8" s="85" t="str">
        <f>HI4</f>
        <v>修繕費比率（％）</v>
      </c>
      <c r="HI8" s="85" t="b">
        <f>IF(SUM($N$7,$MY$7:$NB$7)=0,FALSE,TRUE)</f>
        <v>1</v>
      </c>
      <c r="HJ8" s="87" t="s">
        <v>135</v>
      </c>
      <c r="HK8" s="85"/>
      <c r="HL8" s="85"/>
      <c r="HM8" s="85"/>
      <c r="HN8" s="85"/>
      <c r="HO8" s="85"/>
      <c r="HP8" s="86"/>
      <c r="HQ8" s="85"/>
      <c r="HR8" s="85" t="str">
        <f>HS4</f>
        <v>企業債残高対料金収入比率（％）</v>
      </c>
      <c r="HS8" s="85" t="b">
        <f>IF(SUM($N$7,$MY$7:$NB$7)=0,FALSE,TRUE)</f>
        <v>1</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1</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（最大出力合計1,500kW）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114.9</v>
      </c>
      <c r="AZ11" s="95">
        <f>AZ7</f>
        <v>41.9</v>
      </c>
      <c r="BA11" s="95">
        <f>BA7</f>
        <v>196.6</v>
      </c>
      <c r="BB11" s="95">
        <f>BB7</f>
        <v>201</v>
      </c>
      <c r="BC11" s="95">
        <f>BC7</f>
        <v>104.4</v>
      </c>
      <c r="BD11" s="84"/>
      <c r="BE11" s="84"/>
      <c r="BF11" s="84"/>
      <c r="BG11" s="84"/>
      <c r="BH11" s="84"/>
      <c r="BI11" s="94" t="s">
        <v>144</v>
      </c>
      <c r="BJ11" s="95">
        <f>BJ7</f>
        <v>189.3</v>
      </c>
      <c r="BK11" s="95">
        <f>BK7</f>
        <v>180.7</v>
      </c>
      <c r="BL11" s="95">
        <f>BL7</f>
        <v>597.9</v>
      </c>
      <c r="BM11" s="95">
        <f>BM7</f>
        <v>562.79999999999995</v>
      </c>
      <c r="BN11" s="95">
        <f>BN7</f>
        <v>476.4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15954.1</v>
      </c>
      <c r="CG11" s="95">
        <f>CG7</f>
        <v>38482.9</v>
      </c>
      <c r="CH11" s="95">
        <f>CH7</f>
        <v>22021.200000000001</v>
      </c>
      <c r="CI11" s="95">
        <f>CI7</f>
        <v>21500.2</v>
      </c>
      <c r="CJ11" s="95">
        <f>CJ7</f>
        <v>41662.1</v>
      </c>
      <c r="CK11" s="84"/>
      <c r="CL11" s="84"/>
      <c r="CM11" s="84"/>
      <c r="CN11" s="84"/>
      <c r="CO11" s="94" t="s">
        <v>144</v>
      </c>
      <c r="CP11" s="96">
        <f>CP7</f>
        <v>339911</v>
      </c>
      <c r="CQ11" s="96">
        <f>CQ7</f>
        <v>-2081127</v>
      </c>
      <c r="CR11" s="96">
        <f>CR7</f>
        <v>45686</v>
      </c>
      <c r="CS11" s="96">
        <f>CS7</f>
        <v>50363</v>
      </c>
      <c r="CT11" s="96">
        <f>CT7</f>
        <v>29418</v>
      </c>
      <c r="CU11" s="84"/>
      <c r="CV11" s="84"/>
      <c r="CW11" s="84"/>
      <c r="CX11" s="84"/>
      <c r="CY11" s="84"/>
      <c r="CZ11" s="94" t="s">
        <v>144</v>
      </c>
      <c r="DA11" s="95">
        <f>DA7</f>
        <v>35.5</v>
      </c>
      <c r="DB11" s="95">
        <f>DB7</f>
        <v>43.5</v>
      </c>
      <c r="DC11" s="95">
        <f>DC7</f>
        <v>15.6</v>
      </c>
      <c r="DD11" s="95">
        <f>DD7</f>
        <v>16.899999999999999</v>
      </c>
      <c r="DE11" s="95">
        <f>DE7</f>
        <v>14.5</v>
      </c>
      <c r="DF11" s="84"/>
      <c r="DG11" s="84"/>
      <c r="DH11" s="84"/>
      <c r="DI11" s="84"/>
      <c r="DJ11" s="94" t="s">
        <v>144</v>
      </c>
      <c r="DK11" s="95">
        <f>DK7</f>
        <v>10.4</v>
      </c>
      <c r="DL11" s="95">
        <f>DL7</f>
        <v>3.3</v>
      </c>
      <c r="DM11" s="95">
        <f>DM7</f>
        <v>0</v>
      </c>
      <c r="DN11" s="95">
        <f>DN7</f>
        <v>0</v>
      </c>
      <c r="DO11" s="95">
        <f>DO7</f>
        <v>0</v>
      </c>
      <c r="DP11" s="84"/>
      <c r="DQ11" s="84"/>
      <c r="DR11" s="84"/>
      <c r="DS11" s="84"/>
      <c r="DT11" s="94" t="s">
        <v>144</v>
      </c>
      <c r="DU11" s="95">
        <f>DU7</f>
        <v>47.3</v>
      </c>
      <c r="DV11" s="95">
        <f>DV7</f>
        <v>27.7</v>
      </c>
      <c r="DW11" s="95">
        <f>DW7</f>
        <v>570</v>
      </c>
      <c r="DX11" s="95">
        <f>DX7</f>
        <v>524.79999999999995</v>
      </c>
      <c r="DY11" s="95">
        <f>DY7</f>
        <v>424.8</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145</v>
      </c>
      <c r="EO11" s="95">
        <f>EO7</f>
        <v>52.5</v>
      </c>
      <c r="EP11" s="95">
        <f>EP7</f>
        <v>45.1</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f>GY7</f>
        <v>36</v>
      </c>
      <c r="GZ11" s="95">
        <f>GZ7</f>
        <v>44.4</v>
      </c>
      <c r="HA11" s="95" t="str">
        <f>HA7</f>
        <v>-</v>
      </c>
      <c r="HB11" s="95" t="str">
        <f>HB7</f>
        <v>-</v>
      </c>
      <c r="HC11" s="95" t="str">
        <f>HC7</f>
        <v>-</v>
      </c>
      <c r="HD11" s="84"/>
      <c r="HE11" s="84"/>
      <c r="HF11" s="84"/>
      <c r="HG11" s="84"/>
      <c r="HH11" s="94" t="s">
        <v>144</v>
      </c>
      <c r="HI11" s="95">
        <f>HI7</f>
        <v>10.6</v>
      </c>
      <c r="HJ11" s="95">
        <f>HJ7</f>
        <v>3.4</v>
      </c>
      <c r="HK11" s="95" t="str">
        <f>HK7</f>
        <v>-</v>
      </c>
      <c r="HL11" s="95" t="str">
        <f>HL7</f>
        <v>-</v>
      </c>
      <c r="HM11" s="95" t="str">
        <f>HM7</f>
        <v>-</v>
      </c>
      <c r="HN11" s="84"/>
      <c r="HO11" s="84"/>
      <c r="HP11" s="84"/>
      <c r="HQ11" s="84"/>
      <c r="HR11" s="94" t="s">
        <v>144</v>
      </c>
      <c r="HS11" s="95">
        <f>HS7</f>
        <v>22.9</v>
      </c>
      <c r="HT11" s="95">
        <f>HT7</f>
        <v>0</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f>IM7</f>
        <v>50</v>
      </c>
      <c r="IN11" s="95">
        <f>IN7</f>
        <v>42.3</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15.2</v>
      </c>
      <c r="KX11" s="95">
        <f>KX7</f>
        <v>13.7</v>
      </c>
      <c r="KY11" s="95">
        <f>KY7</f>
        <v>15.6</v>
      </c>
      <c r="KZ11" s="95">
        <f>KZ7</f>
        <v>16.899999999999999</v>
      </c>
      <c r="LA11" s="95">
        <f>LA7</f>
        <v>14.5</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584.5</v>
      </c>
      <c r="LR11" s="95">
        <f>LR7</f>
        <v>650.5</v>
      </c>
      <c r="LS11" s="95">
        <f>LS7</f>
        <v>570</v>
      </c>
      <c r="LT11" s="95">
        <f>LT7</f>
        <v>524.79999999999995</v>
      </c>
      <c r="LU11" s="95">
        <f>LU7</f>
        <v>424.8</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118.8</v>
      </c>
      <c r="AZ12" s="95">
        <f>BE7</f>
        <v>88.8</v>
      </c>
      <c r="BA12" s="95">
        <f>BF7</f>
        <v>121.3</v>
      </c>
      <c r="BB12" s="95">
        <f>BG7</f>
        <v>123.2</v>
      </c>
      <c r="BC12" s="95">
        <f>BH7</f>
        <v>134.69999999999999</v>
      </c>
      <c r="BD12" s="84"/>
      <c r="BE12" s="84"/>
      <c r="BF12" s="84"/>
      <c r="BG12" s="84"/>
      <c r="BH12" s="84"/>
      <c r="BI12" s="94" t="s">
        <v>146</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146</v>
      </c>
      <c r="CP12" s="96">
        <f>CU7</f>
        <v>37685</v>
      </c>
      <c r="CQ12" s="96">
        <f>CV7</f>
        <v>2390</v>
      </c>
      <c r="CR12" s="96">
        <f>CW7</f>
        <v>32739</v>
      </c>
      <c r="CS12" s="96">
        <f>CX7</f>
        <v>34140</v>
      </c>
      <c r="CT12" s="96">
        <f>CY7</f>
        <v>33434</v>
      </c>
      <c r="CU12" s="84"/>
      <c r="CV12" s="84"/>
      <c r="CW12" s="84"/>
      <c r="CX12" s="84"/>
      <c r="CY12" s="84"/>
      <c r="CZ12" s="94" t="s">
        <v>146</v>
      </c>
      <c r="DA12" s="95">
        <f>DF7</f>
        <v>32.4</v>
      </c>
      <c r="DB12" s="95">
        <f>DG7</f>
        <v>36.4</v>
      </c>
      <c r="DC12" s="95">
        <f>DH7</f>
        <v>31.6</v>
      </c>
      <c r="DD12" s="95">
        <f>DI7</f>
        <v>31.6</v>
      </c>
      <c r="DE12" s="95">
        <f>DJ7</f>
        <v>30.1</v>
      </c>
      <c r="DF12" s="84"/>
      <c r="DG12" s="84"/>
      <c r="DH12" s="84"/>
      <c r="DI12" s="84"/>
      <c r="DJ12" s="94" t="s">
        <v>146</v>
      </c>
      <c r="DK12" s="95">
        <f>DP7</f>
        <v>10.1</v>
      </c>
      <c r="DL12" s="95">
        <f>DQ7</f>
        <v>8.3000000000000007</v>
      </c>
      <c r="DM12" s="95">
        <f>DR7</f>
        <v>7.1</v>
      </c>
      <c r="DN12" s="95">
        <f>DS7</f>
        <v>7.3</v>
      </c>
      <c r="DO12" s="95">
        <f>DT7</f>
        <v>5.4</v>
      </c>
      <c r="DP12" s="84"/>
      <c r="DQ12" s="84"/>
      <c r="DR12" s="84"/>
      <c r="DS12" s="84"/>
      <c r="DT12" s="94" t="s">
        <v>146</v>
      </c>
      <c r="DU12" s="95">
        <f>DZ7</f>
        <v>106.3</v>
      </c>
      <c r="DV12" s="95">
        <f>EA7</f>
        <v>110.5</v>
      </c>
      <c r="DW12" s="95">
        <f>EB7</f>
        <v>156.5</v>
      </c>
      <c r="DX12" s="95">
        <f>EC7</f>
        <v>157.6</v>
      </c>
      <c r="DY12" s="95">
        <f>ED7</f>
        <v>173.7</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71</v>
      </c>
      <c r="EP12" s="95">
        <f>EU7</f>
        <v>74.2</v>
      </c>
      <c r="EQ12" s="95">
        <f>EV7</f>
        <v>86.8</v>
      </c>
      <c r="ER12" s="95">
        <f>EW7</f>
        <v>82.8</v>
      </c>
      <c r="ES12" s="95">
        <f>EX7</f>
        <v>82.6</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146</v>
      </c>
      <c r="GY12" s="95">
        <f>IF($GY$8,HD7,"-")</f>
        <v>46.6</v>
      </c>
      <c r="GZ12" s="95">
        <f>IF($GY$8,HE7,"-")</f>
        <v>53.5</v>
      </c>
      <c r="HA12" s="95">
        <f>IF($GY$8,HF7,"-")</f>
        <v>67.599999999999994</v>
      </c>
      <c r="HB12" s="95">
        <f>IF($GY$8,HG7,"-")</f>
        <v>67.8</v>
      </c>
      <c r="HC12" s="95">
        <f>IF($GY$8,HH7,"-")</f>
        <v>71</v>
      </c>
      <c r="HD12" s="84"/>
      <c r="HE12" s="84"/>
      <c r="HF12" s="84"/>
      <c r="HG12" s="84"/>
      <c r="HH12" s="94" t="s">
        <v>146</v>
      </c>
      <c r="HI12" s="95">
        <f>IF($HI$8,HN7,"-")</f>
        <v>8.8000000000000007</v>
      </c>
      <c r="HJ12" s="95">
        <f>IF($HI$8,HO7,"-")</f>
        <v>5.5</v>
      </c>
      <c r="HK12" s="95">
        <f>IF($HI$8,HP7,"-")</f>
        <v>0</v>
      </c>
      <c r="HL12" s="95">
        <f>IF($HI$8,HQ7,"-")</f>
        <v>0.6</v>
      </c>
      <c r="HM12" s="95">
        <f>IF($HI$8,HR7,"-")</f>
        <v>0.2</v>
      </c>
      <c r="HN12" s="84"/>
      <c r="HO12" s="84"/>
      <c r="HP12" s="84"/>
      <c r="HQ12" s="84"/>
      <c r="HR12" s="94" t="s">
        <v>146</v>
      </c>
      <c r="HS12" s="95">
        <f>IF($HS$8,HX7,"-")</f>
        <v>13.4</v>
      </c>
      <c r="HT12" s="95">
        <f>IF($HS$8,HY7,"-")</f>
        <v>0.5</v>
      </c>
      <c r="HU12" s="95">
        <f>IF($HS$8,HZ7,"-")</f>
        <v>25.6</v>
      </c>
      <c r="HV12" s="95">
        <f>IF($HS$8,IA7,"-")</f>
        <v>43.5</v>
      </c>
      <c r="HW12" s="95">
        <f>IF($HS$8,IB7,"-")</f>
        <v>42.8</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f>IF($IM$8,IR7,"-")</f>
        <v>47.3</v>
      </c>
      <c r="IN12" s="95">
        <f>IF($IM$8,IS7,"-")</f>
        <v>43.2</v>
      </c>
      <c r="IO12" s="95">
        <f>IF($IM$8,IT7,"-")</f>
        <v>49.1</v>
      </c>
      <c r="IP12" s="95">
        <f>IF($IM$8,IU7,"-")</f>
        <v>33.799999999999997</v>
      </c>
      <c r="IQ12" s="95">
        <f>IF($IM$8,IV7,"-")</f>
        <v>24</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f>IF($KW$8,LB7,"-")</f>
        <v>12</v>
      </c>
      <c r="KX12" s="95">
        <f>IF($KW$8,LC7,"-")</f>
        <v>14.5</v>
      </c>
      <c r="KY12" s="95">
        <f>IF($KW$8,LD7,"-")</f>
        <v>14.9</v>
      </c>
      <c r="KZ12" s="95">
        <f>IF($KW$8,LE7,"-")</f>
        <v>15.3</v>
      </c>
      <c r="LA12" s="95">
        <f>IF($KW$8,LF7,"-")</f>
        <v>14.9</v>
      </c>
      <c r="LB12" s="84"/>
      <c r="LC12" s="84"/>
      <c r="LD12" s="84"/>
      <c r="LE12" s="84"/>
      <c r="LF12" s="94" t="s">
        <v>146</v>
      </c>
      <c r="LG12" s="95">
        <f>IF($LG$8,LL7,"-")</f>
        <v>0.3</v>
      </c>
      <c r="LH12" s="95">
        <f>IF($LG$8,LM7,"-")</f>
        <v>0.3</v>
      </c>
      <c r="LI12" s="95">
        <f>IF($LG$8,LN7,"-")</f>
        <v>0.3</v>
      </c>
      <c r="LJ12" s="95">
        <f>IF($LG$8,LO7,"-")</f>
        <v>0.7</v>
      </c>
      <c r="LK12" s="95">
        <f>IF($LG$8,LP7,"-")</f>
        <v>0.4</v>
      </c>
      <c r="LL12" s="84"/>
      <c r="LM12" s="84"/>
      <c r="LN12" s="84"/>
      <c r="LO12" s="84"/>
      <c r="LP12" s="94" t="s">
        <v>146</v>
      </c>
      <c r="LQ12" s="95">
        <f>IF($LQ$8,LV7,"-")</f>
        <v>207.5</v>
      </c>
      <c r="LR12" s="95">
        <f>IF($LQ$8,LW7,"-")</f>
        <v>189.5</v>
      </c>
      <c r="LS12" s="95">
        <f>IF($LQ$8,LX7,"-")</f>
        <v>172</v>
      </c>
      <c r="LT12" s="95">
        <f>IF($LQ$8,LY7,"-")</f>
        <v>151.69999999999999</v>
      </c>
      <c r="LU12" s="95">
        <f>IF($LQ$8,LZ7,"-")</f>
        <v>138.1</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6" t="s">
        <v>149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114.9</v>
      </c>
      <c r="AZ17" s="106">
        <f t="shared" ref="AZ17:BC17" si="9">IF(AZ7="-",NA(),AZ7)</f>
        <v>41.9</v>
      </c>
      <c r="BA17" s="106">
        <f t="shared" si="9"/>
        <v>196.6</v>
      </c>
      <c r="BB17" s="106">
        <f t="shared" si="9"/>
        <v>201</v>
      </c>
      <c r="BC17" s="106">
        <f t="shared" si="9"/>
        <v>104.4</v>
      </c>
      <c r="BD17" s="100"/>
      <c r="BE17" s="100"/>
      <c r="BF17" s="100"/>
      <c r="BG17" s="100"/>
      <c r="BH17" s="100"/>
      <c r="BI17" s="105" t="s">
        <v>160</v>
      </c>
      <c r="BJ17" s="106">
        <f>IF(BJ7="-",NA(),BJ7)</f>
        <v>189.3</v>
      </c>
      <c r="BK17" s="106">
        <f t="shared" ref="BK17:BN17" si="10">IF(BK7="-",NA(),BK7)</f>
        <v>180.7</v>
      </c>
      <c r="BL17" s="106">
        <f t="shared" si="10"/>
        <v>597.9</v>
      </c>
      <c r="BM17" s="106">
        <f t="shared" si="10"/>
        <v>562.79999999999995</v>
      </c>
      <c r="BN17" s="106">
        <f t="shared" si="10"/>
        <v>476.4</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15954.1</v>
      </c>
      <c r="CG17" s="106">
        <f t="shared" ref="CG17:CJ17" si="12">IF(CG7="-",NA(),CG7)</f>
        <v>38482.9</v>
      </c>
      <c r="CH17" s="106">
        <f t="shared" si="12"/>
        <v>22021.200000000001</v>
      </c>
      <c r="CI17" s="106">
        <f t="shared" si="12"/>
        <v>21500.2</v>
      </c>
      <c r="CJ17" s="106">
        <f t="shared" si="12"/>
        <v>41662.1</v>
      </c>
      <c r="CK17" s="100"/>
      <c r="CL17" s="100"/>
      <c r="CM17" s="100"/>
      <c r="CN17" s="100"/>
      <c r="CO17" s="105" t="s">
        <v>160</v>
      </c>
      <c r="CP17" s="107">
        <f>IF(CP7="-",NA(),CP7)</f>
        <v>339911</v>
      </c>
      <c r="CQ17" s="107">
        <f t="shared" ref="CQ17:CT17" si="13">IF(CQ7="-",NA(),CQ7)</f>
        <v>-2081127</v>
      </c>
      <c r="CR17" s="107">
        <f t="shared" si="13"/>
        <v>45686</v>
      </c>
      <c r="CS17" s="107">
        <f t="shared" si="13"/>
        <v>50363</v>
      </c>
      <c r="CT17" s="107">
        <f t="shared" si="13"/>
        <v>29418</v>
      </c>
      <c r="CU17" s="100"/>
      <c r="CV17" s="100"/>
      <c r="CW17" s="100"/>
      <c r="CX17" s="100"/>
      <c r="CY17" s="100"/>
      <c r="CZ17" s="105" t="s">
        <v>160</v>
      </c>
      <c r="DA17" s="106">
        <f>IF(DA7="-",NA(),DA7)</f>
        <v>35.5</v>
      </c>
      <c r="DB17" s="106">
        <f t="shared" ref="DB17:DE17" si="14">IF(DB7="-",NA(),DB7)</f>
        <v>43.5</v>
      </c>
      <c r="DC17" s="106">
        <f t="shared" si="14"/>
        <v>15.6</v>
      </c>
      <c r="DD17" s="106">
        <f t="shared" si="14"/>
        <v>16.899999999999999</v>
      </c>
      <c r="DE17" s="106">
        <f t="shared" si="14"/>
        <v>14.5</v>
      </c>
      <c r="DF17" s="100"/>
      <c r="DG17" s="100"/>
      <c r="DH17" s="100"/>
      <c r="DI17" s="100"/>
      <c r="DJ17" s="105" t="s">
        <v>160</v>
      </c>
      <c r="DK17" s="106">
        <f>IF(DK7="-",NA(),DK7)</f>
        <v>10.4</v>
      </c>
      <c r="DL17" s="106">
        <f t="shared" ref="DL17:DO17" si="15">IF(DL7="-",NA(),DL7)</f>
        <v>3.3</v>
      </c>
      <c r="DM17" s="106">
        <f t="shared" si="15"/>
        <v>0</v>
      </c>
      <c r="DN17" s="106">
        <f t="shared" si="15"/>
        <v>0</v>
      </c>
      <c r="DO17" s="106">
        <f t="shared" si="15"/>
        <v>0</v>
      </c>
      <c r="DP17" s="100"/>
      <c r="DQ17" s="100"/>
      <c r="DR17" s="100"/>
      <c r="DS17" s="100"/>
      <c r="DT17" s="105" t="s">
        <v>160</v>
      </c>
      <c r="DU17" s="106">
        <f>IF(DU7="-",NA(),DU7)</f>
        <v>47.3</v>
      </c>
      <c r="DV17" s="106">
        <f t="shared" ref="DV17:DY17" si="16">IF(DV7="-",NA(),DV7)</f>
        <v>27.7</v>
      </c>
      <c r="DW17" s="106">
        <f t="shared" si="16"/>
        <v>570</v>
      </c>
      <c r="DX17" s="106">
        <f t="shared" si="16"/>
        <v>524.79999999999995</v>
      </c>
      <c r="DY17" s="106">
        <f t="shared" si="16"/>
        <v>424.8</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52.5</v>
      </c>
      <c r="EP17" s="106">
        <f t="shared" ref="EP17:ES17" si="18">IF(EP7="-",NA(),EP7)</f>
        <v>45.1</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f>IF(GY7="-",NA(),GY7)</f>
        <v>36</v>
      </c>
      <c r="GZ17" s="106">
        <f t="shared" ref="GZ17:HC17" si="24">IF(GZ7="-",NA(),GZ7)</f>
        <v>44.4</v>
      </c>
      <c r="HA17" s="106" t="e">
        <f t="shared" si="24"/>
        <v>#N/A</v>
      </c>
      <c r="HB17" s="106" t="e">
        <f t="shared" si="24"/>
        <v>#N/A</v>
      </c>
      <c r="HC17" s="106" t="e">
        <f t="shared" si="24"/>
        <v>#N/A</v>
      </c>
      <c r="HD17" s="100"/>
      <c r="HE17" s="100"/>
      <c r="HF17" s="100"/>
      <c r="HG17" s="100"/>
      <c r="HH17" s="105" t="s">
        <v>160</v>
      </c>
      <c r="HI17" s="106">
        <f>IF(HI7="-",NA(),HI7)</f>
        <v>10.6</v>
      </c>
      <c r="HJ17" s="106">
        <f t="shared" ref="HJ17:HM17" si="25">IF(HJ7="-",NA(),HJ7)</f>
        <v>3.4</v>
      </c>
      <c r="HK17" s="106" t="e">
        <f t="shared" si="25"/>
        <v>#N/A</v>
      </c>
      <c r="HL17" s="106" t="e">
        <f t="shared" si="25"/>
        <v>#N/A</v>
      </c>
      <c r="HM17" s="106" t="e">
        <f t="shared" si="25"/>
        <v>#N/A</v>
      </c>
      <c r="HN17" s="100"/>
      <c r="HO17" s="100"/>
      <c r="HP17" s="100"/>
      <c r="HQ17" s="100"/>
      <c r="HR17" s="105" t="s">
        <v>161</v>
      </c>
      <c r="HS17" s="106">
        <f>IF(HS7="-",NA(),HS7)</f>
        <v>22.9</v>
      </c>
      <c r="HT17" s="106">
        <f t="shared" ref="HT17:HW17" si="26">IF(HT7="-",NA(),HT7)</f>
        <v>0</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f>IF(IM7="-",NA(),IM7)</f>
        <v>50</v>
      </c>
      <c r="IN17" s="106">
        <f t="shared" ref="IN17:IQ17" si="28">IF(IN7="-",NA(),IN7)</f>
        <v>42.3</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f>IF(KW7="-",NA(),KW7)</f>
        <v>15.2</v>
      </c>
      <c r="KX17" s="106">
        <f t="shared" ref="KX17:LA17" si="34">IF(KX7="-",NA(),KX7)</f>
        <v>13.7</v>
      </c>
      <c r="KY17" s="106">
        <f t="shared" si="34"/>
        <v>15.6</v>
      </c>
      <c r="KZ17" s="106">
        <f t="shared" si="34"/>
        <v>16.899999999999999</v>
      </c>
      <c r="LA17" s="106">
        <f t="shared" si="34"/>
        <v>14.5</v>
      </c>
      <c r="LB17" s="100"/>
      <c r="LC17" s="100"/>
      <c r="LD17" s="100"/>
      <c r="LE17" s="100"/>
      <c r="LF17" s="105" t="s">
        <v>160</v>
      </c>
      <c r="LG17" s="106">
        <f>IF(LG7="-",NA(),LG7)</f>
        <v>0</v>
      </c>
      <c r="LH17" s="106">
        <f t="shared" ref="LH17:LK17" si="35">IF(LH7="-",NA(),LH7)</f>
        <v>0</v>
      </c>
      <c r="LI17" s="106">
        <f t="shared" si="35"/>
        <v>0</v>
      </c>
      <c r="LJ17" s="106">
        <f t="shared" si="35"/>
        <v>0</v>
      </c>
      <c r="LK17" s="106">
        <f t="shared" si="35"/>
        <v>0</v>
      </c>
      <c r="LL17" s="100"/>
      <c r="LM17" s="100"/>
      <c r="LN17" s="100"/>
      <c r="LO17" s="100"/>
      <c r="LP17" s="105" t="s">
        <v>160</v>
      </c>
      <c r="LQ17" s="106">
        <f>IF(LQ7="-",NA(),LQ7)</f>
        <v>584.5</v>
      </c>
      <c r="LR17" s="106">
        <f t="shared" ref="LR17:LU17" si="36">IF(LR7="-",NA(),LR7)</f>
        <v>650.5</v>
      </c>
      <c r="LS17" s="106">
        <f t="shared" si="36"/>
        <v>570</v>
      </c>
      <c r="LT17" s="106">
        <f t="shared" si="36"/>
        <v>524.79999999999995</v>
      </c>
      <c r="LU17" s="106">
        <f t="shared" si="36"/>
        <v>424.8</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163</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163</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163</v>
      </c>
      <c r="DA18" s="106">
        <f>IF(DF7="-",NA(),DF7)</f>
        <v>32.4</v>
      </c>
      <c r="DB18" s="106">
        <f t="shared" ref="DB18:DE18" si="44">IF(DG7="-",NA(),DG7)</f>
        <v>36.4</v>
      </c>
      <c r="DC18" s="106">
        <f t="shared" si="44"/>
        <v>31.6</v>
      </c>
      <c r="DD18" s="106">
        <f t="shared" si="44"/>
        <v>31.6</v>
      </c>
      <c r="DE18" s="106">
        <f t="shared" si="44"/>
        <v>30.1</v>
      </c>
      <c r="DF18" s="100"/>
      <c r="DG18" s="100"/>
      <c r="DH18" s="100"/>
      <c r="DI18" s="100"/>
      <c r="DJ18" s="105" t="s">
        <v>163</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164</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f>IF(OR(NOT($GY$8),HD7="-"),NA(),HD7)</f>
        <v>46.6</v>
      </c>
      <c r="GZ18" s="106">
        <f>IF(OR(NOT($GY$8),HE7="-"),NA(),HE7)</f>
        <v>53.5</v>
      </c>
      <c r="HA18" s="106">
        <f>IF(OR(NOT($GY$8),HF7="-"),NA(),HF7)</f>
        <v>67.599999999999994</v>
      </c>
      <c r="HB18" s="106">
        <f>IF(OR(NOT($GY$8),HG7="-"),NA(),HG7)</f>
        <v>67.8</v>
      </c>
      <c r="HC18" s="106">
        <f>IF(OR(NOT($GY$8),HH7="-"),NA(),HH7)</f>
        <v>71</v>
      </c>
      <c r="HD18" s="100"/>
      <c r="HE18" s="100"/>
      <c r="HF18" s="100"/>
      <c r="HG18" s="100"/>
      <c r="HH18" s="105" t="s">
        <v>163</v>
      </c>
      <c r="HI18" s="106">
        <f>IF(OR(NOT($HI$8),HN7="-"),NA(),HN7)</f>
        <v>8.8000000000000007</v>
      </c>
      <c r="HJ18" s="106">
        <f>IF(OR(NOT($HI$8),HO7="-"),NA(),HO7)</f>
        <v>5.5</v>
      </c>
      <c r="HK18" s="106">
        <f>IF(OR(NOT($HI$8),HP7="-"),NA(),HP7)</f>
        <v>0</v>
      </c>
      <c r="HL18" s="106">
        <f>IF(OR(NOT($HI$8),HQ7="-"),NA(),HQ7)</f>
        <v>0.6</v>
      </c>
      <c r="HM18" s="106">
        <f>IF(OR(NOT($HI$8),HR7="-"),NA(),HR7)</f>
        <v>0.2</v>
      </c>
      <c r="HN18" s="100"/>
      <c r="HO18" s="100"/>
      <c r="HP18" s="100"/>
      <c r="HQ18" s="100"/>
      <c r="HR18" s="105" t="s">
        <v>163</v>
      </c>
      <c r="HS18" s="106">
        <f>IF(OR(NOT($HS$8),HX7="-"),NA(),HX7)</f>
        <v>13.4</v>
      </c>
      <c r="HT18" s="106">
        <f>IF(OR(NOT($HS$8),HY7="-"),NA(),HY7)</f>
        <v>0.5</v>
      </c>
      <c r="HU18" s="106">
        <f>IF(OR(NOT($HS$8),HZ7="-"),NA(),HZ7)</f>
        <v>25.6</v>
      </c>
      <c r="HV18" s="106">
        <f>IF(OR(NOT($HS$8),IA7="-"),NA(),IA7)</f>
        <v>43.5</v>
      </c>
      <c r="HW18" s="106">
        <f>IF(OR(NOT($HS$8),IB7="-"),NA(),IB7)</f>
        <v>42.8</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f>IF(OR(NOT($IM$8),IR7="-"),NA(),IR7)</f>
        <v>47.3</v>
      </c>
      <c r="IN18" s="106">
        <f>IF(OR(NOT($IM$8),IS7="-"),NA(),IS7)</f>
        <v>43.2</v>
      </c>
      <c r="IO18" s="106">
        <f>IF(OR(NOT($IM$8),IT7="-"),NA(),IT7)</f>
        <v>49.1</v>
      </c>
      <c r="IP18" s="106">
        <f>IF(OR(NOT($IM$8),IU7="-"),NA(),IU7)</f>
        <v>33.799999999999997</v>
      </c>
      <c r="IQ18" s="106">
        <f>IF(OR(NOT($IM$8),IV7="-"),NA(),IV7)</f>
        <v>24</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163</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163</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7" t="s">
        <v>169</v>
      </c>
      <c r="F22" s="198"/>
      <c r="G22" s="198"/>
      <c r="H22" s="198"/>
      <c r="I22" s="199"/>
    </row>
    <row r="23" spans="1:374" x14ac:dyDescent="0.15">
      <c r="A23" s="97">
        <f t="shared" si="7"/>
        <v>9</v>
      </c>
      <c r="B23" s="196" t="s">
        <v>170</v>
      </c>
      <c r="C23" s="196"/>
      <c r="D23" s="100"/>
      <c r="E23" s="200"/>
      <c r="F23" s="201"/>
      <c r="G23" s="201"/>
      <c r="H23" s="201"/>
      <c r="I23" s="202"/>
    </row>
    <row r="24" spans="1:374" x14ac:dyDescent="0.15">
      <c r="A24" s="97">
        <f t="shared" si="7"/>
        <v>10</v>
      </c>
      <c r="B24" s="196" t="s">
        <v>171</v>
      </c>
      <c r="C24" s="196"/>
      <c r="D24" s="100"/>
      <c r="E24" s="200"/>
      <c r="F24" s="201"/>
      <c r="G24" s="201"/>
      <c r="H24" s="201"/>
      <c r="I24" s="202"/>
    </row>
    <row r="25" spans="1:374" x14ac:dyDescent="0.15">
      <c r="A25" s="97">
        <f t="shared" si="7"/>
        <v>11</v>
      </c>
      <c r="B25" s="196" t="s">
        <v>172</v>
      </c>
      <c r="C25" s="196"/>
      <c r="D25" s="100"/>
      <c r="E25" s="200"/>
      <c r="F25" s="201"/>
      <c r="G25" s="201"/>
      <c r="H25" s="201"/>
      <c r="I25" s="202"/>
    </row>
    <row r="26" spans="1:374" x14ac:dyDescent="0.15">
      <c r="A26" s="97">
        <f t="shared" si="7"/>
        <v>12</v>
      </c>
      <c r="B26" s="196" t="s">
        <v>173</v>
      </c>
      <c r="C26" s="196"/>
      <c r="D26" s="100"/>
      <c r="E26" s="200"/>
      <c r="F26" s="201"/>
      <c r="G26" s="201"/>
      <c r="H26" s="201"/>
      <c r="I26" s="202"/>
    </row>
    <row r="27" spans="1:374" x14ac:dyDescent="0.15">
      <c r="A27" s="97">
        <f t="shared" si="7"/>
        <v>13</v>
      </c>
      <c r="B27" s="196" t="s">
        <v>174</v>
      </c>
      <c r="C27" s="196"/>
      <c r="D27" s="100"/>
      <c r="E27" s="200"/>
      <c r="F27" s="201"/>
      <c r="G27" s="201"/>
      <c r="H27" s="201"/>
      <c r="I27" s="202"/>
    </row>
    <row r="28" spans="1:374" x14ac:dyDescent="0.15">
      <c r="A28" s="97">
        <f t="shared" si="7"/>
        <v>14</v>
      </c>
      <c r="B28" s="196" t="s">
        <v>175</v>
      </c>
      <c r="C28" s="196"/>
      <c r="D28" s="100"/>
      <c r="E28" s="200"/>
      <c r="F28" s="201"/>
      <c r="G28" s="201"/>
      <c r="H28" s="201"/>
      <c r="I28" s="202"/>
    </row>
    <row r="29" spans="1:374" x14ac:dyDescent="0.15">
      <c r="A29" s="97">
        <f t="shared" si="7"/>
        <v>15</v>
      </c>
      <c r="B29" s="196" t="s">
        <v>176</v>
      </c>
      <c r="C29" s="196"/>
      <c r="D29" s="100"/>
      <c r="E29" s="200"/>
      <c r="F29" s="201"/>
      <c r="G29" s="201"/>
      <c r="H29" s="201"/>
      <c r="I29" s="202"/>
    </row>
    <row r="30" spans="1:374" x14ac:dyDescent="0.15">
      <c r="A30" s="97">
        <f t="shared" si="7"/>
        <v>16</v>
      </c>
      <c r="B30" s="196" t="s">
        <v>177</v>
      </c>
      <c r="C30" s="196"/>
      <c r="D30" s="100"/>
      <c r="E30" s="200"/>
      <c r="F30" s="201"/>
      <c r="G30" s="201"/>
      <c r="H30" s="201"/>
      <c r="I30" s="202"/>
    </row>
    <row r="31" spans="1:374" x14ac:dyDescent="0.15">
      <c r="A31" s="97">
        <f t="shared" si="7"/>
        <v>17</v>
      </c>
      <c r="B31" s="196" t="s">
        <v>178</v>
      </c>
      <c r="C31" s="196"/>
      <c r="D31" s="100"/>
      <c r="E31" s="200"/>
      <c r="F31" s="201"/>
      <c r="G31" s="201"/>
      <c r="H31" s="201"/>
      <c r="I31" s="202"/>
    </row>
    <row r="32" spans="1:374" x14ac:dyDescent="0.15">
      <c r="A32" s="97">
        <f t="shared" si="7"/>
        <v>18</v>
      </c>
      <c r="B32" s="196" t="s">
        <v>179</v>
      </c>
      <c r="C32" s="196"/>
      <c r="D32" s="100"/>
      <c r="E32" s="200"/>
      <c r="F32" s="201"/>
      <c r="G32" s="201"/>
      <c r="H32" s="201"/>
      <c r="I32" s="202"/>
    </row>
    <row r="33" spans="1:16" x14ac:dyDescent="0.15">
      <c r="A33" s="97">
        <f t="shared" si="7"/>
        <v>19</v>
      </c>
      <c r="B33" s="196" t="s">
        <v>180</v>
      </c>
      <c r="C33" s="196"/>
      <c r="D33" s="100"/>
      <c r="E33" s="200"/>
      <c r="F33" s="201"/>
      <c r="G33" s="201"/>
      <c r="H33" s="201"/>
      <c r="I33" s="202"/>
    </row>
    <row r="34" spans="1:16" x14ac:dyDescent="0.15">
      <c r="A34" s="97">
        <f t="shared" si="7"/>
        <v>20</v>
      </c>
      <c r="B34" s="196" t="s">
        <v>181</v>
      </c>
      <c r="C34" s="196"/>
      <c r="D34" s="100"/>
      <c r="E34" s="200"/>
      <c r="F34" s="201"/>
      <c r="G34" s="201"/>
      <c r="H34" s="201"/>
      <c r="I34" s="202"/>
    </row>
    <row r="35" spans="1:16" ht="25.5" customHeight="1" x14ac:dyDescent="0.15">
      <c r="E35" s="203"/>
      <c r="F35" s="204"/>
      <c r="G35" s="204"/>
      <c r="H35" s="204"/>
      <c r="I35" s="205"/>
    </row>
    <row r="36" spans="1:16" x14ac:dyDescent="0.15">
      <c r="A36" t="s">
        <v>182</v>
      </c>
      <c r="B36" t="s">
        <v>183</v>
      </c>
    </row>
    <row r="37" spans="1:16" x14ac:dyDescent="0.15">
      <c r="A37" t="s">
        <v>184</v>
      </c>
      <c r="B37" t="s">
        <v>185</v>
      </c>
      <c r="L37" s="197" t="s">
        <v>169</v>
      </c>
      <c r="M37" s="198"/>
      <c r="N37" s="198"/>
      <c r="O37" s="198"/>
      <c r="P37" s="199"/>
    </row>
    <row r="38" spans="1:16" x14ac:dyDescent="0.15">
      <c r="A38" t="s">
        <v>186</v>
      </c>
      <c r="B38" t="s">
        <v>187</v>
      </c>
      <c r="L38" s="200"/>
      <c r="M38" s="201"/>
      <c r="N38" s="201"/>
      <c r="O38" s="201"/>
      <c r="P38" s="202"/>
    </row>
    <row r="39" spans="1:16" x14ac:dyDescent="0.15">
      <c r="A39" t="s">
        <v>188</v>
      </c>
      <c r="B39" t="s">
        <v>189</v>
      </c>
      <c r="L39" s="200"/>
      <c r="M39" s="201"/>
      <c r="N39" s="201"/>
      <c r="O39" s="201"/>
      <c r="P39" s="202"/>
    </row>
    <row r="40" spans="1:16" x14ac:dyDescent="0.15">
      <c r="A40" t="s">
        <v>190</v>
      </c>
      <c r="B40" t="s">
        <v>191</v>
      </c>
      <c r="L40" s="200"/>
      <c r="M40" s="201"/>
      <c r="N40" s="201"/>
      <c r="O40" s="201"/>
      <c r="P40" s="202"/>
    </row>
    <row r="41" spans="1:16" x14ac:dyDescent="0.15">
      <c r="A41" t="s">
        <v>192</v>
      </c>
      <c r="B41" t="s">
        <v>193</v>
      </c>
      <c r="L41" s="200"/>
      <c r="M41" s="201"/>
      <c r="N41" s="201"/>
      <c r="O41" s="201"/>
      <c r="P41" s="202"/>
    </row>
    <row r="42" spans="1:16" x14ac:dyDescent="0.15">
      <c r="A42" t="s">
        <v>194</v>
      </c>
      <c r="B42" t="s">
        <v>195</v>
      </c>
      <c r="L42" s="200"/>
      <c r="M42" s="201"/>
      <c r="N42" s="201"/>
      <c r="O42" s="201"/>
      <c r="P42" s="202"/>
    </row>
    <row r="43" spans="1:16" x14ac:dyDescent="0.15">
      <c r="A43" t="s">
        <v>196</v>
      </c>
      <c r="B43" t="s">
        <v>197</v>
      </c>
      <c r="L43" s="200"/>
      <c r="M43" s="201"/>
      <c r="N43" s="201"/>
      <c r="O43" s="201"/>
      <c r="P43" s="202"/>
    </row>
    <row r="44" spans="1:16" x14ac:dyDescent="0.15">
      <c r="A44" t="s">
        <v>198</v>
      </c>
      <c r="B44" t="s">
        <v>199</v>
      </c>
      <c r="L44" s="200"/>
      <c r="M44" s="201"/>
      <c r="N44" s="201"/>
      <c r="O44" s="201"/>
      <c r="P44" s="202"/>
    </row>
    <row r="45" spans="1:16" x14ac:dyDescent="0.15">
      <c r="A45" t="s">
        <v>200</v>
      </c>
      <c r="B45" t="s">
        <v>201</v>
      </c>
      <c r="L45" s="200"/>
      <c r="M45" s="201"/>
      <c r="N45" s="201"/>
      <c r="O45" s="201"/>
      <c r="P45" s="202"/>
    </row>
    <row r="46" spans="1:16" x14ac:dyDescent="0.15">
      <c r="A46" t="s">
        <v>202</v>
      </c>
      <c r="B46" t="s">
        <v>203</v>
      </c>
      <c r="L46" s="200"/>
      <c r="M46" s="201"/>
      <c r="N46" s="201"/>
      <c r="O46" s="201"/>
      <c r="P46" s="202"/>
    </row>
    <row r="47" spans="1:16" x14ac:dyDescent="0.15">
      <c r="A47" t="s">
        <v>204</v>
      </c>
      <c r="B47" t="s">
        <v>205</v>
      </c>
      <c r="L47" s="200"/>
      <c r="M47" s="201"/>
      <c r="N47" s="201"/>
      <c r="O47" s="201"/>
      <c r="P47" s="202"/>
    </row>
    <row r="48" spans="1:16" x14ac:dyDescent="0.15">
      <c r="A48" t="s">
        <v>206</v>
      </c>
      <c r="B48" t="s">
        <v>207</v>
      </c>
      <c r="L48" s="200"/>
      <c r="M48" s="201"/>
      <c r="N48" s="201"/>
      <c r="O48" s="201"/>
      <c r="P48" s="202"/>
    </row>
    <row r="49" spans="1:16" x14ac:dyDescent="0.15">
      <c r="A49" t="s">
        <v>208</v>
      </c>
      <c r="B49" t="s">
        <v>209</v>
      </c>
      <c r="L49" s="200"/>
      <c r="M49" s="201"/>
      <c r="N49" s="201"/>
      <c r="O49" s="201"/>
      <c r="P49" s="202"/>
    </row>
    <row r="50" spans="1:16" ht="26.25" customHeight="1" x14ac:dyDescent="0.15">
      <c r="A50" t="s">
        <v>210</v>
      </c>
      <c r="B50" t="s">
        <v>211</v>
      </c>
      <c r="L50" s="203"/>
      <c r="M50" s="204"/>
      <c r="N50" s="204"/>
      <c r="O50" s="204"/>
      <c r="P50" s="205"/>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2021-01-25T22:54:44Z</cp:lastPrinted>
  <dcterms:created xsi:type="dcterms:W3CDTF">2020-12-15T03:37:52Z</dcterms:created>
  <dcterms:modified xsi:type="dcterms:W3CDTF">2021-01-25T22:55:11Z</dcterms:modified>
  <cp:category/>
</cp:coreProperties>
</file>