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経理課\Ⅱ①会計係用\⑫報告書関係（業務状況、総務省統計）\総務省統計\総務省統計３１決算\09 経営比較分析\提出\"/>
    </mc:Choice>
  </mc:AlternateContent>
  <workbookProtection workbookAlgorithmName="SHA-512" workbookHashValue="UcZdPC3D5iK9B+jpu8twUs5/PBBeekeIxjOID5niejh+JuguKIvjqRdFmtFkZqYkmdjz4LKyWnv4XQLOvHSqgA==" workbookSaltValue="Tj/89ukxOA4HTwiwrQdb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<sst xmlns="http://schemas.openxmlformats.org/spreadsheetml/2006/main" count="228" uniqueCount="113">
  <si>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</si>
  <si>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</si>
  <si>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</si>
  <si>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</si>
  <si>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</si>
  <si>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</si>
  <si>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</si>
  <si>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</si>
  <si>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</si>
  <si>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</si>
  <si>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</si>
  <si>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</si>
  <si>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</si>
  <si>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</si>
  <si>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</si>
  <si>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</si>
  <si>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</si>
  <si>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</si>
  <si>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</si>
  <si>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</si>
  <si>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</si>
  <si>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</si>
  <si>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</si>
  <si>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</si>
  <si>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</si>
  <si>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</si>
  <si>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</si>
  <si>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</si>
  <si>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</si>
  <si>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</si>
  <si>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</si>
  <si>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</si>
  <si>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</si>
  <si>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</si>
  <si>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</si>
  <si>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</si>
  <si>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</si>
  <si>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</si>
  <si>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</si>
  <si>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</si>
  <si>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</si>
  <si>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</si>
  <si>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</si>
  <si>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</si>
  <si>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</si>
  <si>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</si>
  <si>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</si>
  <si>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</si>
  <si>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</si>
  <si>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</si>
  <si>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</si>
  <si>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</si>
  <si>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</si>
  <si>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</si>
  <si>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</si>
  <si>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</si>
  <si>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</si>
  <si>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</si>
  <si>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</si>
  <si>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</si>
  <si>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</si>
  <si>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</si>
  <si>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</si>
  <si>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</si>
  <si>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</si>
  <si>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</si>
  <si>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</si>
  <si>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</si>
  <si>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</si>
  <si>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</si>
  <si>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</si>
  <si>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</si>
  <si>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</si>
  <si>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</si>
  <si>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</si>
  <si>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</si>
  <si>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</si>
  <si>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</si>
  <si>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</si>
  <si>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</si>
  <si>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</si>
  <si>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</si>
  <si>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</si>
  <si>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</si>
  <si>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</si>
  <si>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</si>
  <si>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</si>
  <si>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</si>
  <si>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</si>
  <si>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</si>
  <si>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</si>
  <si>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</si>
  <si>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</si>
  <si>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</si>
  <si>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</si>
  <si>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</si>
  <si>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</si>
  <si>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</si>
  <si>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</si>
  <si>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</si>
  <si>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</si>
  <si>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</si>
  <si>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</si>
  <si>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</si>
  <si>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</si>
  <si>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</si>
  <si>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</si>
  <si>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</si>
  <si>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</si>
  <si>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</si>
  <si>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経営状況は、経常収支比率が安定して100％を超え、累積欠損金も生じていないことから、昨年度から引き続き健全な状態を維持している。
　一方で、水資源に恵まれず企業債を活用して多くの水源開発を行ってきたことにより、企業債残高は給水収益の約3.4倍と、類似団体平均を大きく上回っており、支払利息の負担が大きいことなどにより給水原価は類似団体平均より高く、企業債残高の縮減を図るため、料金回収率も同じく高い傾向にある。
　流動比率は100％を上回ったが、類似団体平均より低くなっている。これは企業債残高縮減を優先し内部留保資金を必要最小限にしていることによるものであり、昨年度と同様、支払い能力に問題はない。
　また、効率性について、施設利用率は、予備力が必要であることに加え、特に水資源に恵まれないことから、度重なる水資源開発にあわせ、その都度、浄水場整備を行った結果、類似団体平均を下回っている。
　一方で、有収率は、配水調整システムによる効率的な水運用や全国トップレベルの漏水率の低さにより、類似団体平均を大きく上回り、昨年度から引き続き効率的な状況にある。</t>
    <rPh sb="218" eb="220">
      <t>ウワマワ</t>
    </rPh>
    <rPh sb="224" eb="226">
      <t>ルイジ</t>
    </rPh>
    <rPh sb="226" eb="228">
      <t>ダンタイ</t>
    </rPh>
    <rPh sb="228" eb="230">
      <t>ヘイキン</t>
    </rPh>
    <rPh sb="232" eb="233">
      <t>ヒク</t>
    </rPh>
    <phoneticPr fontId="4"/>
  </si>
  <si>
    <t>　管路経年化率は、昭和40年代後半から昭和50年代にかけて急ピッチで整備した管が順次、法定耐用年数である「40年」を経過し、年々増加しており、類似団体平均より高くなってきている。
　しかし、管が実際に使用できる期間は、管の腐食状況や埋設環境により大きく異なることから、それぞれの埋設環境を踏まえて実質的な耐用年数を設定し、この実質的耐用年数に対応できるよう、平成29年度より更新ペースを従来の40km/年から45km/年に拡大している。その結果、令和元年度においては類似団体平均以上の管路更新率を示しており、今後もこの更新ペースを確保することで、実質的な耐用年数を超過した管を令和8年度までに解消し、その後は実質的な耐用年数内に更新できる見込みとなっている。</t>
    <phoneticPr fontId="4"/>
  </si>
  <si>
    <t>　毎年度安定的に純利益を確保しており、経営の健全性は維持しているが、依然として多額の企業債残高を抱えており、増大する更新需要にも的確に対応していく必要があるなど、中長期的に経営は厳しい状況にある。
　このため、管路の実質的な耐用年数を踏まえた、効果的・効率的な維持・更新など、アセットマネジメントに基づいた水道施設の長寿命化や資金需要の平準化を図りながら、企業債残高の着実な縮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</si>
</sst>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0.74</c:v>
                </c:pt>
                <c:pt idx="1">
                  <c:v>0.87</c:v>
                </c:pt>
                <c:pt idx="2">
                  <c:v>1.1599999999999999</c:v>
                </c:pt>
                <c:pt idx="3">
                  <c:v>1.02</c:v>
                </c:pt>
                <c:pt idx="4">
                  <c:v>1.1100000000000001</c:v>
                </c:pt>
              </c:numCache>
            </c:numRef>
          </c:val>
          <c:extLst>
            <c:ext xmlns:c16="http://schemas.microsoft.com/office/drawing/2014/chart" uri="{C3380CC4-5D6E-409C-BE32-E72D297353CC}">
              <c16:uniqueId val="{00000000-0C3E-47A8-81DB-5BDDBD2574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0C3E-47A8-81DB-5BDDBD2574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51.91</c:v>
                </c:pt>
                <c:pt idx="1">
                  <c:v>52.31</c:v>
                </c:pt>
                <c:pt idx="2">
                  <c:v>52.77</c:v>
                </c:pt>
                <c:pt idx="3">
                  <c:v>53.09</c:v>
                </c:pt>
                <c:pt idx="4">
                  <c:v>52.86</c:v>
                </c:pt>
              </c:numCache>
            </c:numRef>
          </c:val>
          <c:extLst>
            <c:ext xmlns:c16="http://schemas.microsoft.com/office/drawing/2014/chart" uri="{C3380CC4-5D6E-409C-BE32-E72D297353CC}">
              <c16:uniqueId val="{00000000-59A7-4909-B6B7-C622F525E4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59A7-4909-B6B7-C622F525E4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96.06</c:v>
                </c:pt>
                <c:pt idx="1">
                  <c:v>96.56</c:v>
                </c:pt>
                <c:pt idx="2">
                  <c:v>96.84</c:v>
                </c:pt>
                <c:pt idx="3">
                  <c:v>96.49</c:v>
                </c:pt>
                <c:pt idx="4">
                  <c:v>97</c:v>
                </c:pt>
              </c:numCache>
            </c:numRef>
          </c:val>
          <c:extLst>
            <c:ext xmlns:c16="http://schemas.microsoft.com/office/drawing/2014/chart" uri="{C3380CC4-5D6E-409C-BE32-E72D297353CC}">
              <c16:uniqueId val="{00000000-AB3E-4AC7-9319-F9E2E1B6AC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AB3E-4AC7-9319-F9E2E1B6AC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119.22</c:v>
                </c:pt>
                <c:pt idx="1">
                  <c:v>121.95</c:v>
                </c:pt>
                <c:pt idx="2">
                  <c:v>121.16</c:v>
                </c:pt>
                <c:pt idx="3">
                  <c:v>124.54</c:v>
                </c:pt>
                <c:pt idx="4">
                  <c:v>122.7</c:v>
                </c:pt>
              </c:numCache>
            </c:numRef>
          </c:val>
          <c:extLst>
            <c:ext xmlns:c16="http://schemas.microsoft.com/office/drawing/2014/chart" uri="{C3380CC4-5D6E-409C-BE32-E72D297353CC}">
              <c16:uniqueId val="{00000000-2C84-4C6B-A653-D4CC9F21B6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2C84-4C6B-A653-D4CC9F21B6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44.69</c:v>
                </c:pt>
                <c:pt idx="1">
                  <c:v>45.49</c:v>
                </c:pt>
                <c:pt idx="2">
                  <c:v>46.42</c:v>
                </c:pt>
                <c:pt idx="3">
                  <c:v>47.18</c:v>
                </c:pt>
                <c:pt idx="4">
                  <c:v>45.75</c:v>
                </c:pt>
              </c:numCache>
            </c:numRef>
          </c:val>
          <c:extLst>
            <c:ext xmlns:c16="http://schemas.microsoft.com/office/drawing/2014/chart" uri="{C3380CC4-5D6E-409C-BE32-E72D297353CC}">
              <c16:uniqueId val="{00000000-A906-40B1-BBBF-F9B6FAACAF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A906-40B1-BBBF-F9B6FAACAF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18.239999999999998</c:v>
                </c:pt>
                <c:pt idx="1">
                  <c:v>20.149999999999999</c:v>
                </c:pt>
                <c:pt idx="2">
                  <c:v>20.94</c:v>
                </c:pt>
                <c:pt idx="3">
                  <c:v>24.41</c:v>
                </c:pt>
                <c:pt idx="4">
                  <c:v>26.45</c:v>
                </c:pt>
              </c:numCache>
            </c:numRef>
          </c:val>
          <c:extLst>
            <c:ext xmlns:c16="http://schemas.microsoft.com/office/drawing/2014/chart" uri="{C3380CC4-5D6E-409C-BE32-E72D297353CC}">
              <c16:uniqueId val="{00000000-FFB5-4A32-A805-96EFA6180C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FFB5-4A32-A805-96EFA6180C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39-4DED-9C39-5F51AC96DD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39-4DED-9C39-5F51AC96DD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89.65</c:v>
                </c:pt>
                <c:pt idx="1">
                  <c:v>90.64</c:v>
                </c:pt>
                <c:pt idx="2">
                  <c:v>90.35</c:v>
                </c:pt>
                <c:pt idx="3">
                  <c:v>99.13</c:v>
                </c:pt>
                <c:pt idx="4">
                  <c:v>105.31</c:v>
                </c:pt>
              </c:numCache>
            </c:numRef>
          </c:val>
          <c:extLst>
            <c:ext xmlns:c16="http://schemas.microsoft.com/office/drawing/2014/chart" uri="{C3380CC4-5D6E-409C-BE32-E72D297353CC}">
              <c16:uniqueId val="{00000000-F92C-4D1F-B771-39573106D9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F92C-4D1F-B771-39573106D9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417.05</c:v>
                </c:pt>
                <c:pt idx="1">
                  <c:v>392.8</c:v>
                </c:pt>
                <c:pt idx="2">
                  <c:v>367.13</c:v>
                </c:pt>
                <c:pt idx="3">
                  <c:v>351.43</c:v>
                </c:pt>
                <c:pt idx="4">
                  <c:v>336.22</c:v>
                </c:pt>
              </c:numCache>
            </c:numRef>
          </c:val>
          <c:extLst>
            <c:ext xmlns:c16="http://schemas.microsoft.com/office/drawing/2014/chart" uri="{C3380CC4-5D6E-409C-BE32-E72D297353CC}">
              <c16:uniqueId val="{00000000-877D-4D44-9865-481C5F9032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877D-4D44-9865-481C5F9032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112.84</c:v>
                </c:pt>
                <c:pt idx="1">
                  <c:v>115.1</c:v>
                </c:pt>
                <c:pt idx="2">
                  <c:v>114.85</c:v>
                </c:pt>
                <c:pt idx="3">
                  <c:v>118.56</c:v>
                </c:pt>
                <c:pt idx="4">
                  <c:v>116.63</c:v>
                </c:pt>
              </c:numCache>
            </c:numRef>
          </c:val>
          <c:extLst>
            <c:ext xmlns:c16="http://schemas.microsoft.com/office/drawing/2014/chart" uri="{C3380CC4-5D6E-409C-BE32-E72D297353CC}">
              <c16:uniqueId val="{00000000-7882-4E7B-9928-2766B1C6E1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7882-4E7B-9928-2766B1C6E1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193.5</c:v>
                </c:pt>
                <c:pt idx="1">
                  <c:v>189.81</c:v>
                </c:pt>
                <c:pt idx="2">
                  <c:v>190.84</c:v>
                </c:pt>
                <c:pt idx="3">
                  <c:v>184.88</c:v>
                </c:pt>
                <c:pt idx="4">
                  <c:v>187.23</c:v>
                </c:pt>
              </c:numCache>
            </c:numRef>
          </c:val>
          <c:extLst>
            <c:ext xmlns:c16="http://schemas.microsoft.com/office/drawing/2014/chart" uri="{C3380CC4-5D6E-409C-BE32-E72D297353CC}">
              <c16:uniqueId val="{00000000-511A-4CF7-AE93-D03FB209B1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511A-4CF7-AE93-D03FB209B1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福岡市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1554229</v>
      </c>
      <c r="AM8" s="61"/>
      <c r="AN8" s="61"/>
      <c r="AO8" s="61"/>
      <c r="AP8" s="61"/>
      <c r="AQ8" s="61"/>
      <c r="AR8" s="61"/>
      <c r="AS8" s="61"/>
      <c r="AT8" s="52">
        <f>データ!$S$6</f>
        <v>343.46</v>
      </c>
      <c r="AU8" s="53"/>
      <c r="AV8" s="53"/>
      <c r="AW8" s="53"/>
      <c r="AX8" s="53"/>
      <c r="AY8" s="53"/>
      <c r="AZ8" s="53"/>
      <c r="BA8" s="53"/>
      <c r="BB8" s="54">
        <f>データ!$T$6</f>
        <v>4525.21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67.91</v>
      </c>
      <c r="J10" s="53"/>
      <c r="K10" s="53"/>
      <c r="L10" s="53"/>
      <c r="M10" s="53"/>
      <c r="N10" s="53"/>
      <c r="O10" s="64"/>
      <c r="P10" s="54">
        <f>データ!$P$6</f>
        <v>99.5</v>
      </c>
      <c r="Q10" s="54"/>
      <c r="R10" s="54"/>
      <c r="S10" s="54"/>
      <c r="T10" s="54"/>
      <c r="U10" s="54"/>
      <c r="V10" s="54"/>
      <c r="W10" s="61">
        <f>データ!$Q$6</f>
        <v>2827</v>
      </c>
      <c r="X10" s="61"/>
      <c r="Y10" s="61"/>
      <c r="Z10" s="61"/>
      <c r="AA10" s="61"/>
      <c r="AB10" s="61"/>
      <c r="AC10" s="61"/>
      <c r="AD10" s="2"/>
      <c r="AE10" s="2"/>
      <c r="AF10" s="2"/>
      <c r="AG10" s="2"/>
      <c r="AH10" s="4"/>
      <c r="AI10" s="4"/>
      <c r="AJ10" s="4"/>
      <c r="AK10" s="4"/>
      <c r="AL10" s="61">
        <f>データ!$U$6</f>
        <v>1547668</v>
      </c>
      <c r="AM10" s="61"/>
      <c r="AN10" s="61"/>
      <c r="AO10" s="61"/>
      <c r="AP10" s="61"/>
      <c r="AQ10" s="61"/>
      <c r="AR10" s="61"/>
      <c r="AS10" s="61"/>
      <c r="AT10" s="52">
        <f>データ!$V$6</f>
        <v>235.63</v>
      </c>
      <c r="AU10" s="53"/>
      <c r="AV10" s="53"/>
      <c r="AW10" s="53"/>
      <c r="AX10" s="53"/>
      <c r="AY10" s="53"/>
      <c r="AZ10" s="53"/>
      <c r="BA10" s="53"/>
      <c r="BB10" s="54">
        <f>データ!$W$6</f>
        <v>6568.21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HiiN9tcD4i0cWHN4o4+QzZBFv5GZeIb2KDO1CSW26fi5vunl3KynHg4GTw8bcp2emMDnBwFPsuqXsMhmeYXBg==" saltValue="ds/PPhu/96chj/Mlt1P/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401307</v>
      </c>
      <c r="D6" s="34">
        <f t="shared" si="3"/>
        <v>46</v>
      </c>
      <c r="E6" s="34">
        <f t="shared" si="3"/>
        <v>1</v>
      </c>
      <c r="F6" s="34">
        <f t="shared" si="3"/>
        <v>0</v>
      </c>
      <c r="G6" s="34">
        <f t="shared" si="3"/>
        <v>1</v>
      </c>
      <c r="H6" s="34" t="str">
        <f t="shared" si="3"/>
        <v>福岡県　福岡市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67.91</v>
      </c>
      <c r="P6" s="35">
        <f t="shared" si="3"/>
        <v>99.5</v>
      </c>
      <c r="Q6" s="35">
        <f t="shared" si="3"/>
        <v>2827</v>
      </c>
      <c r="R6" s="35">
        <f t="shared" si="3"/>
        <v>1554229</v>
      </c>
      <c r="S6" s="35">
        <f t="shared" si="3"/>
        <v>343.46</v>
      </c>
      <c r="T6" s="35">
        <f t="shared" si="3"/>
        <v>4525.21</v>
      </c>
      <c r="U6" s="35">
        <f t="shared" si="3"/>
        <v>1547668</v>
      </c>
      <c r="V6" s="35">
        <f t="shared" si="3"/>
        <v>235.63</v>
      </c>
      <c r="W6" s="35">
        <f t="shared" si="3"/>
        <v>6568.21</v>
      </c>
      <c r="X6" s="36">
        <f>IF(X7="",NA(),X7)</f>
        <v>119.22</v>
      </c>
      <c r="Y6" s="36">
        <f t="shared" ref="Y6:AG6" si="4">IF(Y7="",NA(),Y7)</f>
        <v>121.95</v>
      </c>
      <c r="Z6" s="36">
        <f t="shared" si="4"/>
        <v>121.16</v>
      </c>
      <c r="AA6" s="36">
        <f t="shared" si="4"/>
        <v>124.54</v>
      </c>
      <c r="AB6" s="36">
        <f t="shared" si="4"/>
        <v>122.7</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89.65</v>
      </c>
      <c r="AU6" s="36">
        <f t="shared" ref="AU6:BC6" si="6">IF(AU7="",NA(),AU7)</f>
        <v>90.64</v>
      </c>
      <c r="AV6" s="36">
        <f t="shared" si="6"/>
        <v>90.35</v>
      </c>
      <c r="AW6" s="36">
        <f t="shared" si="6"/>
        <v>99.13</v>
      </c>
      <c r="AX6" s="36">
        <f t="shared" si="6"/>
        <v>105.31</v>
      </c>
      <c r="AY6" s="36">
        <f t="shared" si="6"/>
        <v>168.99</v>
      </c>
      <c r="AZ6" s="36">
        <f t="shared" si="6"/>
        <v>159.12</v>
      </c>
      <c r="BA6" s="36">
        <f t="shared" si="6"/>
        <v>169.68</v>
      </c>
      <c r="BB6" s="36">
        <f t="shared" si="6"/>
        <v>166.51</v>
      </c>
      <c r="BC6" s="36">
        <f t="shared" si="6"/>
        <v>172.47</v>
      </c>
      <c r="BD6" s="35" t="str">
        <f>IF(BD7="","",IF(BD7="-","【-】","【"&amp;SUBSTITUTE(TEXT(BD7,"#,##0.00"),"-","△")&amp;"】"))</f>
        <v>【264.97】</v>
      </c>
      <c r="BE6" s="36">
        <f>IF(BE7="",NA(),BE7)</f>
        <v>417.05</v>
      </c>
      <c r="BF6" s="36">
        <f t="shared" ref="BF6:BN6" si="7">IF(BF7="",NA(),BF7)</f>
        <v>392.8</v>
      </c>
      <c r="BG6" s="36">
        <f t="shared" si="7"/>
        <v>367.13</v>
      </c>
      <c r="BH6" s="36">
        <f t="shared" si="7"/>
        <v>351.43</v>
      </c>
      <c r="BI6" s="36">
        <f t="shared" si="7"/>
        <v>336.22</v>
      </c>
      <c r="BJ6" s="36">
        <f t="shared" si="7"/>
        <v>212.16</v>
      </c>
      <c r="BK6" s="36">
        <f t="shared" si="7"/>
        <v>206.16</v>
      </c>
      <c r="BL6" s="36">
        <f t="shared" si="7"/>
        <v>203.63</v>
      </c>
      <c r="BM6" s="36">
        <f t="shared" si="7"/>
        <v>198.51</v>
      </c>
      <c r="BN6" s="36">
        <f t="shared" si="7"/>
        <v>193.57</v>
      </c>
      <c r="BO6" s="35" t="str">
        <f>IF(BO7="","",IF(BO7="-","【-】","【"&amp;SUBSTITUTE(TEXT(BO7,"#,##0.00"),"-","△")&amp;"】"))</f>
        <v>【266.61】</v>
      </c>
      <c r="BP6" s="36">
        <f>IF(BP7="",NA(),BP7)</f>
        <v>112.84</v>
      </c>
      <c r="BQ6" s="36">
        <f t="shared" ref="BQ6:BY6" si="8">IF(BQ7="",NA(),BQ7)</f>
        <v>115.1</v>
      </c>
      <c r="BR6" s="36">
        <f t="shared" si="8"/>
        <v>114.85</v>
      </c>
      <c r="BS6" s="36">
        <f t="shared" si="8"/>
        <v>118.56</v>
      </c>
      <c r="BT6" s="36">
        <f t="shared" si="8"/>
        <v>116.63</v>
      </c>
      <c r="BU6" s="36">
        <f t="shared" si="8"/>
        <v>104.16</v>
      </c>
      <c r="BV6" s="36">
        <f t="shared" si="8"/>
        <v>104.03</v>
      </c>
      <c r="BW6" s="36">
        <f t="shared" si="8"/>
        <v>103.04</v>
      </c>
      <c r="BX6" s="36">
        <f t="shared" si="8"/>
        <v>103.28</v>
      </c>
      <c r="BY6" s="36">
        <f t="shared" si="8"/>
        <v>102.26</v>
      </c>
      <c r="BZ6" s="35" t="str">
        <f>IF(BZ7="","",IF(BZ7="-","【-】","【"&amp;SUBSTITUTE(TEXT(BZ7,"#,##0.00"),"-","△")&amp;"】"))</f>
        <v>【103.24】</v>
      </c>
      <c r="CA6" s="36">
        <f>IF(CA7="",NA(),CA7)</f>
        <v>193.5</v>
      </c>
      <c r="CB6" s="36">
        <f t="shared" ref="CB6:CJ6" si="9">IF(CB7="",NA(),CB7)</f>
        <v>189.81</v>
      </c>
      <c r="CC6" s="36">
        <f t="shared" si="9"/>
        <v>190.84</v>
      </c>
      <c r="CD6" s="36">
        <f t="shared" si="9"/>
        <v>184.88</v>
      </c>
      <c r="CE6" s="36">
        <f t="shared" si="9"/>
        <v>187.23</v>
      </c>
      <c r="CF6" s="36">
        <f t="shared" si="9"/>
        <v>171.29</v>
      </c>
      <c r="CG6" s="36">
        <f t="shared" si="9"/>
        <v>171.54</v>
      </c>
      <c r="CH6" s="36">
        <f t="shared" si="9"/>
        <v>173</v>
      </c>
      <c r="CI6" s="36">
        <f t="shared" si="9"/>
        <v>173.11</v>
      </c>
      <c r="CJ6" s="36">
        <f t="shared" si="9"/>
        <v>174.34</v>
      </c>
      <c r="CK6" s="35" t="str">
        <f>IF(CK7="","",IF(CK7="-","【-】","【"&amp;SUBSTITUTE(TEXT(CK7,"#,##0.00"),"-","△")&amp;"】"))</f>
        <v>【168.38】</v>
      </c>
      <c r="CL6" s="36">
        <f>IF(CL7="",NA(),CL7)</f>
        <v>51.91</v>
      </c>
      <c r="CM6" s="36">
        <f t="shared" ref="CM6:CU6" si="10">IF(CM7="",NA(),CM7)</f>
        <v>52.31</v>
      </c>
      <c r="CN6" s="36">
        <f t="shared" si="10"/>
        <v>52.77</v>
      </c>
      <c r="CO6" s="36">
        <f t="shared" si="10"/>
        <v>53.09</v>
      </c>
      <c r="CP6" s="36">
        <f t="shared" si="10"/>
        <v>52.86</v>
      </c>
      <c r="CQ6" s="36">
        <f t="shared" si="10"/>
        <v>58.67</v>
      </c>
      <c r="CR6" s="36">
        <f t="shared" si="10"/>
        <v>59</v>
      </c>
      <c r="CS6" s="36">
        <f t="shared" si="10"/>
        <v>59.36</v>
      </c>
      <c r="CT6" s="36">
        <f t="shared" si="10"/>
        <v>59.32</v>
      </c>
      <c r="CU6" s="36">
        <f t="shared" si="10"/>
        <v>59.12</v>
      </c>
      <c r="CV6" s="35" t="str">
        <f>IF(CV7="","",IF(CV7="-","【-】","【"&amp;SUBSTITUTE(TEXT(CV7,"#,##0.00"),"-","△")&amp;"】"))</f>
        <v>【60.00】</v>
      </c>
      <c r="CW6" s="36">
        <f>IF(CW7="",NA(),CW7)</f>
        <v>96.06</v>
      </c>
      <c r="CX6" s="36">
        <f t="shared" ref="CX6:DF6" si="11">IF(CX7="",NA(),CX7)</f>
        <v>96.56</v>
      </c>
      <c r="CY6" s="36">
        <f t="shared" si="11"/>
        <v>96.84</v>
      </c>
      <c r="CZ6" s="36">
        <f t="shared" si="11"/>
        <v>96.49</v>
      </c>
      <c r="DA6" s="36">
        <f t="shared" si="11"/>
        <v>97</v>
      </c>
      <c r="DB6" s="36">
        <f t="shared" si="11"/>
        <v>93.36</v>
      </c>
      <c r="DC6" s="36">
        <f t="shared" si="11"/>
        <v>93.69</v>
      </c>
      <c r="DD6" s="36">
        <f t="shared" si="11"/>
        <v>93.82</v>
      </c>
      <c r="DE6" s="36">
        <f t="shared" si="11"/>
        <v>93.74</v>
      </c>
      <c r="DF6" s="36">
        <f t="shared" si="11"/>
        <v>93.64</v>
      </c>
      <c r="DG6" s="35" t="str">
        <f>IF(DG7="","",IF(DG7="-","【-】","【"&amp;SUBSTITUTE(TEXT(DG7,"#,##0.00"),"-","△")&amp;"】"))</f>
        <v>【89.80】</v>
      </c>
      <c r="DH6" s="36">
        <f>IF(DH7="",NA(),DH7)</f>
        <v>44.69</v>
      </c>
      <c r="DI6" s="36">
        <f t="shared" ref="DI6:DQ6" si="12">IF(DI7="",NA(),DI7)</f>
        <v>45.49</v>
      </c>
      <c r="DJ6" s="36">
        <f t="shared" si="12"/>
        <v>46.42</v>
      </c>
      <c r="DK6" s="36">
        <f t="shared" si="12"/>
        <v>47.18</v>
      </c>
      <c r="DL6" s="36">
        <f t="shared" si="12"/>
        <v>45.75</v>
      </c>
      <c r="DM6" s="36">
        <f t="shared" si="12"/>
        <v>47.39</v>
      </c>
      <c r="DN6" s="36">
        <f t="shared" si="12"/>
        <v>48.05</v>
      </c>
      <c r="DO6" s="36">
        <f t="shared" si="12"/>
        <v>48.64</v>
      </c>
      <c r="DP6" s="36">
        <f t="shared" si="12"/>
        <v>49.23</v>
      </c>
      <c r="DQ6" s="36">
        <f t="shared" si="12"/>
        <v>49.78</v>
      </c>
      <c r="DR6" s="35" t="str">
        <f>IF(DR7="","",IF(DR7="-","【-】","【"&amp;SUBSTITUTE(TEXT(DR7,"#,##0.00"),"-","△")&amp;"】"))</f>
        <v>【49.59】</v>
      </c>
      <c r="DS6" s="36">
        <f>IF(DS7="",NA(),DS7)</f>
        <v>18.239999999999998</v>
      </c>
      <c r="DT6" s="36">
        <f t="shared" ref="DT6:EB6" si="13">IF(DT7="",NA(),DT7)</f>
        <v>20.149999999999999</v>
      </c>
      <c r="DU6" s="36">
        <f t="shared" si="13"/>
        <v>20.94</v>
      </c>
      <c r="DV6" s="36">
        <f t="shared" si="13"/>
        <v>24.41</v>
      </c>
      <c r="DW6" s="36">
        <f t="shared" si="13"/>
        <v>26.45</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0.74</v>
      </c>
      <c r="EE6" s="36">
        <f t="shared" ref="EE6:EM6" si="14">IF(EE7="",NA(),EE7)</f>
        <v>0.87</v>
      </c>
      <c r="EF6" s="36">
        <f t="shared" si="14"/>
        <v>1.1599999999999999</v>
      </c>
      <c r="EG6" s="36">
        <f t="shared" si="14"/>
        <v>1.02</v>
      </c>
      <c r="EH6" s="36">
        <f t="shared" si="14"/>
        <v>1.1100000000000001</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401307</v>
      </c>
      <c r="D7" s="38">
        <v>46</v>
      </c>
      <c r="E7" s="38">
        <v>1</v>
      </c>
      <c r="F7" s="38">
        <v>0</v>
      </c>
      <c r="G7" s="38">
        <v>1</v>
      </c>
      <c r="H7" s="38" t="s">
        <v>93</v>
      </c>
      <c r="I7" s="38" t="s">
        <v>94</v>
      </c>
      <c r="J7" s="38" t="s">
        <v>95</v>
      </c>
      <c r="K7" s="38" t="s">
        <v>96</v>
      </c>
      <c r="L7" s="38" t="s">
        <v>97</v>
      </c>
      <c r="M7" s="38" t="s">
        <v>98</v>
      </c>
      <c r="N7" s="39" t="s">
        <v>99</v>
      </c>
      <c r="O7" s="39">
        <v>67.91</v>
      </c>
      <c r="P7" s="39">
        <v>99.5</v>
      </c>
      <c r="Q7" s="39">
        <v>2827</v>
      </c>
      <c r="R7" s="39">
        <v>1554229</v>
      </c>
      <c r="S7" s="39">
        <v>343.46</v>
      </c>
      <c r="T7" s="39">
        <v>4525.21</v>
      </c>
      <c r="U7" s="39">
        <v>1547668</v>
      </c>
      <c r="V7" s="39">
        <v>235.63</v>
      </c>
      <c r="W7" s="39">
        <v>6568.21</v>
      </c>
      <c r="X7" s="39">
        <v>119.22</v>
      </c>
      <c r="Y7" s="39">
        <v>121.95</v>
      </c>
      <c r="Z7" s="39">
        <v>121.16</v>
      </c>
      <c r="AA7" s="39">
        <v>124.54</v>
      </c>
      <c r="AB7" s="39">
        <v>122.7</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89.65</v>
      </c>
      <c r="AU7" s="39">
        <v>90.64</v>
      </c>
      <c r="AV7" s="39">
        <v>90.35</v>
      </c>
      <c r="AW7" s="39">
        <v>99.13</v>
      </c>
      <c r="AX7" s="39">
        <v>105.31</v>
      </c>
      <c r="AY7" s="39">
        <v>168.99</v>
      </c>
      <c r="AZ7" s="39">
        <v>159.12</v>
      </c>
      <c r="BA7" s="39">
        <v>169.68</v>
      </c>
      <c r="BB7" s="39">
        <v>166.51</v>
      </c>
      <c r="BC7" s="39">
        <v>172.47</v>
      </c>
      <c r="BD7" s="39">
        <v>264.97000000000003</v>
      </c>
      <c r="BE7" s="39">
        <v>417.05</v>
      </c>
      <c r="BF7" s="39">
        <v>392.8</v>
      </c>
      <c r="BG7" s="39">
        <v>367.13</v>
      </c>
      <c r="BH7" s="39">
        <v>351.43</v>
      </c>
      <c r="BI7" s="39">
        <v>336.22</v>
      </c>
      <c r="BJ7" s="39">
        <v>212.16</v>
      </c>
      <c r="BK7" s="39">
        <v>206.16</v>
      </c>
      <c r="BL7" s="39">
        <v>203.63</v>
      </c>
      <c r="BM7" s="39">
        <v>198.51</v>
      </c>
      <c r="BN7" s="39">
        <v>193.57</v>
      </c>
      <c r="BO7" s="39">
        <v>266.61</v>
      </c>
      <c r="BP7" s="39">
        <v>112.84</v>
      </c>
      <c r="BQ7" s="39">
        <v>115.1</v>
      </c>
      <c r="BR7" s="39">
        <v>114.85</v>
      </c>
      <c r="BS7" s="39">
        <v>118.56</v>
      </c>
      <c r="BT7" s="39">
        <v>116.63</v>
      </c>
      <c r="BU7" s="39">
        <v>104.16</v>
      </c>
      <c r="BV7" s="39">
        <v>104.03</v>
      </c>
      <c r="BW7" s="39">
        <v>103.04</v>
      </c>
      <c r="BX7" s="39">
        <v>103.28</v>
      </c>
      <c r="BY7" s="39">
        <v>102.26</v>
      </c>
      <c r="BZ7" s="39">
        <v>103.24</v>
      </c>
      <c r="CA7" s="39">
        <v>193.5</v>
      </c>
      <c r="CB7" s="39">
        <v>189.81</v>
      </c>
      <c r="CC7" s="39">
        <v>190.84</v>
      </c>
      <c r="CD7" s="39">
        <v>184.88</v>
      </c>
      <c r="CE7" s="39">
        <v>187.23</v>
      </c>
      <c r="CF7" s="39">
        <v>171.29</v>
      </c>
      <c r="CG7" s="39">
        <v>171.54</v>
      </c>
      <c r="CH7" s="39">
        <v>173</v>
      </c>
      <c r="CI7" s="39">
        <v>173.11</v>
      </c>
      <c r="CJ7" s="39">
        <v>174.34</v>
      </c>
      <c r="CK7" s="39">
        <v>168.38</v>
      </c>
      <c r="CL7" s="39">
        <v>51.91</v>
      </c>
      <c r="CM7" s="39">
        <v>52.31</v>
      </c>
      <c r="CN7" s="39">
        <v>52.77</v>
      </c>
      <c r="CO7" s="39">
        <v>53.09</v>
      </c>
      <c r="CP7" s="39">
        <v>52.86</v>
      </c>
      <c r="CQ7" s="39">
        <v>58.67</v>
      </c>
      <c r="CR7" s="39">
        <v>59</v>
      </c>
      <c r="CS7" s="39">
        <v>59.36</v>
      </c>
      <c r="CT7" s="39">
        <v>59.32</v>
      </c>
      <c r="CU7" s="39">
        <v>59.12</v>
      </c>
      <c r="CV7" s="39">
        <v>60</v>
      </c>
      <c r="CW7" s="39">
        <v>96.06</v>
      </c>
      <c r="CX7" s="39">
        <v>96.56</v>
      </c>
      <c r="CY7" s="39">
        <v>96.84</v>
      </c>
      <c r="CZ7" s="39">
        <v>96.49</v>
      </c>
      <c r="DA7" s="39">
        <v>97</v>
      </c>
      <c r="DB7" s="39">
        <v>93.36</v>
      </c>
      <c r="DC7" s="39">
        <v>93.69</v>
      </c>
      <c r="DD7" s="39">
        <v>93.82</v>
      </c>
      <c r="DE7" s="39">
        <v>93.74</v>
      </c>
      <c r="DF7" s="39">
        <v>93.64</v>
      </c>
      <c r="DG7" s="39">
        <v>89.8</v>
      </c>
      <c r="DH7" s="39">
        <v>44.69</v>
      </c>
      <c r="DI7" s="39">
        <v>45.49</v>
      </c>
      <c r="DJ7" s="39">
        <v>46.42</v>
      </c>
      <c r="DK7" s="39">
        <v>47.18</v>
      </c>
      <c r="DL7" s="39">
        <v>45.75</v>
      </c>
      <c r="DM7" s="39">
        <v>47.39</v>
      </c>
      <c r="DN7" s="39">
        <v>48.05</v>
      </c>
      <c r="DO7" s="39">
        <v>48.64</v>
      </c>
      <c r="DP7" s="39">
        <v>49.23</v>
      </c>
      <c r="DQ7" s="39">
        <v>49.78</v>
      </c>
      <c r="DR7" s="39">
        <v>49.59</v>
      </c>
      <c r="DS7" s="39">
        <v>18.239999999999998</v>
      </c>
      <c r="DT7" s="39">
        <v>20.149999999999999</v>
      </c>
      <c r="DU7" s="39">
        <v>20.94</v>
      </c>
      <c r="DV7" s="39">
        <v>24.41</v>
      </c>
      <c r="DW7" s="39">
        <v>26.45</v>
      </c>
      <c r="DX7" s="39">
        <v>16.739999999999998</v>
      </c>
      <c r="DY7" s="39">
        <v>17.97</v>
      </c>
      <c r="DZ7" s="39">
        <v>19.95</v>
      </c>
      <c r="EA7" s="39">
        <v>21.62</v>
      </c>
      <c r="EB7" s="39">
        <v>22.79</v>
      </c>
      <c r="EC7" s="39">
        <v>19.440000000000001</v>
      </c>
      <c r="ED7" s="39">
        <v>0.74</v>
      </c>
      <c r="EE7" s="39">
        <v>0.87</v>
      </c>
      <c r="EF7" s="39">
        <v>1.1599999999999999</v>
      </c>
      <c r="EG7" s="39">
        <v>1.02</v>
      </c>
      <c r="EH7" s="39">
        <v>1.1100000000000001</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SUIDO_FINE_User</cp:lastModifiedBy>
  <cp:lastPrinted>2021-01-25T04:28:57Z</cp:lastPrinted>
  <dcterms:created xsi:type="dcterms:W3CDTF">2020-12-04T02:14:47Z</dcterms:created>
  <dcterms:modified xsi:type="dcterms:W3CDTF">2021-01-25T07:45:36Z</dcterms:modified>
  <cp:category/>
</cp:coreProperties>
</file>