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経理課\Ⅱ①会計係用\⑫報告書関係（業務状況、総務省統計）\総務省統計\総務省統計３１決算\09 経営比較分析\提出\"/>
    </mc:Choice>
  </mc:AlternateContent>
  <workbookProtection workbookAlgorithmName="SHA-512" workbookHashValue="q+14z9BLkS5lKM7XNOf3DNfKe77C2qpBQSuwbXLfce+p93D3p8U82qXMtem89twqKqmQE/WSEqUpdKD2FuxzUA==" workbookSaltValue="Z1vlV55MaieA3opmN5azi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<sst xmlns="http://schemas.openxmlformats.org/spreadsheetml/2006/main" count="262" uniqueCount="110">
  <si>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</si>
  <si>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</si>
  <si>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</si>
  <si>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</si>
  <si>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</si>
  <si>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</si>
  <si>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</si>
  <si>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</si>
  <si>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</si>
  <si>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</si>
  <si>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</si>
  <si>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</si>
  <si>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</si>
  <si>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</si>
  <si>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</si>
  <si>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</si>
  <si>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</si>
  <si>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</si>
  <si>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</si>
  <si>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</si>
  <si>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</si>
  <si>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</si>
  <si>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</si>
  <si>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</si>
  <si>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</si>
  <si>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</si>
  <si>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</si>
  <si>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</si>
  <si>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</si>
  <si>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</si>
  <si>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</si>
  <si>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</si>
  <si>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</si>
  <si>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</si>
  <si>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</si>
  <si>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</si>
  <si>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</si>
  <si>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</si>
  <si>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</si>
  <si>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</si>
  <si>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</si>
  <si>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</si>
  <si>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</si>
  <si>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</si>
  <si>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</si>
  <si>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</si>
  <si>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</si>
  <si>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</si>
  <si>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</si>
  <si>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</si>
  <si>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</si>
  <si>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</si>
  <si>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</si>
  <si>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</si>
  <si>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</si>
  <si>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</si>
  <si>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</si>
  <si>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</si>
  <si>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</si>
  <si>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</si>
  <si>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</si>
  <si>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</si>
  <si>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</si>
  <si>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</si>
  <si>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</si>
  <si>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</si>
  <si>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</si>
  <si>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</si>
  <si>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</si>
  <si>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</si>
  <si>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</si>
  <si>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</si>
  <si>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</si>
  <si>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</si>
  <si>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</si>
  <si>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</si>
  <si>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</si>
  <si>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</si>
  <si>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</si>
  <si>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</si>
  <si>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</si>
  <si>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</si>
  <si>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</si>
  <si>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</si>
  <si>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</si>
  <si>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</si>
  <si>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</si>
  <si>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</si>
  <si>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</si>
  <si>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</si>
  <si>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</si>
  <si>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401307</t>
  </si>
  <si>
    <t>46</t>
  </si>
  <si>
    <t>02</t>
  </si>
  <si>
    <t>0</t>
  </si>
  <si>
    <t>000</t>
  </si>
  <si>
    <t>福岡県　福岡市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</si>
  <si>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</si>
  <si>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</si>
  <si>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</si>
  <si>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</si>
  <si>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</si>
  <si>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</si>
  <si>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</si>
  <si>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</si>
  <si>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</si>
  <si>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</si>
  <si>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経常収支比率は安定して100％を超え、累積欠損金は生じていないことから、類似団体と比較して健全な状態を維持している。
　一方で、老朽化した基幹管路更新のために企業債を活用してきたことにより、企業債残高は給水収益の約5.3倍と、類似団体平均よりも高くなっている。
　給水原価は類似団体平均より高く、供給単価も累積欠損金を生じさせないようにするため高くなっており、結果として、料金回収率も高い傾向にある。
　流動比率については、類似団体平均を大きく下回っているものの、例年100％を上回っているため、支払い能力に問題はない。
　また、効率性について、施設利用率・契約率ともに類似団体平均を下回っており、新規ユーザーの獲得や契約水量の増加が課題となっている。</t>
    <rPh sb="123" eb="124">
      <t>タカ</t>
    </rPh>
    <phoneticPr fontId="5"/>
  </si>
  <si>
    <t>　管路経年化率は、法定耐用年数である「40年」を経過した基幹管路を現在も運用中のため、ほとんど一定の値を示している。なお、現在基幹管路の更新工事を既設管と別路線で整備しており、その完了後、支管の更新を行う計画で事業を進めている。
　また、管路更新率については、事業の主たる部分が基幹管路布設工事となっており、撤去する管がほとんどないことから更新率が0の年度もあるが、一部配水支管の更新を行う年度もあるため、数値としては年度によってバラつきがある。</t>
    <phoneticPr fontId="5"/>
  </si>
  <si>
    <t>　毎年度安定的に純利益を確保しており、経営の健全性は維持しているが、依然として多額の企業債残高を抱えており、中長期的に経営は厳しい状況にある。
　現在、老朽化した配水管の更新事業を進めており、企業債残高増が見込まれるため、安定経営のために経営の効率化や需要拡大が課題となっている。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</si>
</sst>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54.05</c:v>
                </c:pt>
                <c:pt idx="1">
                  <c:v>54.1</c:v>
                </c:pt>
                <c:pt idx="2">
                  <c:v>49.68</c:v>
                </c:pt>
                <c:pt idx="3">
                  <c:v>51.34</c:v>
                </c:pt>
                <c:pt idx="4">
                  <c:v>52.84</c:v>
                </c:pt>
              </c:numCache>
            </c:numRef>
          </c:val>
          <c:extLst>
            <c:ext xmlns:c16="http://schemas.microsoft.com/office/drawing/2014/chart" uri="{C3380CC4-5D6E-409C-BE32-E72D297353CC}">
              <c16:uniqueId val="{00000000-F271-4FFF-8D75-1B045C7FE8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F271-4FFF-8D75-1B045C7FE8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4-45FD-80FF-82654AF37F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1184-45FD-80FF-82654AF37F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113.06</c:v>
                </c:pt>
                <c:pt idx="1">
                  <c:v>120.4</c:v>
                </c:pt>
                <c:pt idx="2">
                  <c:v>119.16</c:v>
                </c:pt>
                <c:pt idx="3">
                  <c:v>126.22</c:v>
                </c:pt>
                <c:pt idx="4">
                  <c:v>122.3</c:v>
                </c:pt>
              </c:numCache>
            </c:numRef>
          </c:val>
          <c:extLst>
            <c:ext xmlns:c16="http://schemas.microsoft.com/office/drawing/2014/chart" uri="{C3380CC4-5D6E-409C-BE32-E72D297353CC}">
              <c16:uniqueId val="{00000000-A29B-424A-9770-D902152F47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A29B-424A-9770-D902152F47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64.12</c:v>
                </c:pt>
                <c:pt idx="1">
                  <c:v>62.41</c:v>
                </c:pt>
                <c:pt idx="2">
                  <c:v>60.5</c:v>
                </c:pt>
                <c:pt idx="3">
                  <c:v>59.97</c:v>
                </c:pt>
                <c:pt idx="4">
                  <c:v>59.97</c:v>
                </c:pt>
              </c:numCache>
            </c:numRef>
          </c:val>
          <c:extLst>
            <c:ext xmlns:c16="http://schemas.microsoft.com/office/drawing/2014/chart" uri="{C3380CC4-5D6E-409C-BE32-E72D297353CC}">
              <c16:uniqueId val="{00000000-56B6-442D-8E87-05ABE12754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56B6-442D-8E87-05ABE12754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1.28</c:v>
                </c:pt>
                <c:pt idx="2">
                  <c:v>0</c:v>
                </c:pt>
                <c:pt idx="3">
                  <c:v>0.21</c:v>
                </c:pt>
                <c:pt idx="4">
                  <c:v>0.21</c:v>
                </c:pt>
              </c:numCache>
            </c:numRef>
          </c:val>
          <c:extLst>
            <c:ext xmlns:c16="http://schemas.microsoft.com/office/drawing/2014/chart" uri="{C3380CC4-5D6E-409C-BE32-E72D297353CC}">
              <c16:uniqueId val="{00000000-C182-42FA-89D7-76BBDFFD37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C182-42FA-89D7-76BBDFFD37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265.52999999999997</c:v>
                </c:pt>
                <c:pt idx="1">
                  <c:v>297.07</c:v>
                </c:pt>
                <c:pt idx="2">
                  <c:v>214.7</c:v>
                </c:pt>
                <c:pt idx="3">
                  <c:v>186.92</c:v>
                </c:pt>
                <c:pt idx="4">
                  <c:v>385.2</c:v>
                </c:pt>
              </c:numCache>
            </c:numRef>
          </c:val>
          <c:extLst>
            <c:ext xmlns:c16="http://schemas.microsoft.com/office/drawing/2014/chart" uri="{C3380CC4-5D6E-409C-BE32-E72D297353CC}">
              <c16:uniqueId val="{00000000-EB51-4411-A38D-B7C88127BA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EB51-4411-A38D-B7C88127BA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231.28</c:v>
                </c:pt>
                <c:pt idx="1">
                  <c:v>278.86</c:v>
                </c:pt>
                <c:pt idx="2">
                  <c:v>378.49</c:v>
                </c:pt>
                <c:pt idx="3">
                  <c:v>518.85</c:v>
                </c:pt>
                <c:pt idx="4">
                  <c:v>528.79</c:v>
                </c:pt>
              </c:numCache>
            </c:numRef>
          </c:val>
          <c:extLst>
            <c:ext xmlns:c16="http://schemas.microsoft.com/office/drawing/2014/chart" uri="{C3380CC4-5D6E-409C-BE32-E72D297353CC}">
              <c16:uniqueId val="{00000000-1D68-495D-ABD5-CC8F5C3A93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1D68-495D-ABD5-CC8F5C3A93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113.13</c:v>
                </c:pt>
                <c:pt idx="1">
                  <c:v>120.98</c:v>
                </c:pt>
                <c:pt idx="2">
                  <c:v>119.77</c:v>
                </c:pt>
                <c:pt idx="3">
                  <c:v>127.36</c:v>
                </c:pt>
                <c:pt idx="4">
                  <c:v>123.18</c:v>
                </c:pt>
              </c:numCache>
            </c:numRef>
          </c:val>
          <c:extLst>
            <c:ext xmlns:c16="http://schemas.microsoft.com/office/drawing/2014/chart" uri="{C3380CC4-5D6E-409C-BE32-E72D297353CC}">
              <c16:uniqueId val="{00000000-44A6-433A-AC07-BF54EE4B84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44A6-433A-AC07-BF54EE4B84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55.46</c:v>
                </c:pt>
                <c:pt idx="1">
                  <c:v>51.66</c:v>
                </c:pt>
                <c:pt idx="2">
                  <c:v>57.18</c:v>
                </c:pt>
                <c:pt idx="3">
                  <c:v>53.67</c:v>
                </c:pt>
                <c:pt idx="4">
                  <c:v>55.62</c:v>
                </c:pt>
              </c:numCache>
            </c:numRef>
          </c:val>
          <c:extLst>
            <c:ext xmlns:c16="http://schemas.microsoft.com/office/drawing/2014/chart" uri="{C3380CC4-5D6E-409C-BE32-E72D297353CC}">
              <c16:uniqueId val="{00000000-3A56-48B2-B9E6-85CBE1885D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3A56-48B2-B9E6-85CBE1885D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28.1</c:v>
                </c:pt>
                <c:pt idx="1">
                  <c:v>28.15</c:v>
                </c:pt>
                <c:pt idx="2">
                  <c:v>28.75</c:v>
                </c:pt>
                <c:pt idx="3">
                  <c:v>29.09</c:v>
                </c:pt>
                <c:pt idx="4">
                  <c:v>29.96</c:v>
                </c:pt>
              </c:numCache>
            </c:numRef>
          </c:val>
          <c:extLst>
            <c:ext xmlns:c16="http://schemas.microsoft.com/office/drawing/2014/chart" uri="{C3380CC4-5D6E-409C-BE32-E72D297353CC}">
              <c16:uniqueId val="{00000000-1AF9-4E8C-A6B4-9C72EC40F7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1AF9-4E8C-A6B4-9C72EC40F7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41.83</c:v>
                </c:pt>
                <c:pt idx="1">
                  <c:v>41.83</c:v>
                </c:pt>
                <c:pt idx="2">
                  <c:v>42.87</c:v>
                </c:pt>
                <c:pt idx="3">
                  <c:v>44.58</c:v>
                </c:pt>
                <c:pt idx="4">
                  <c:v>43.18</c:v>
                </c:pt>
              </c:numCache>
            </c:numRef>
          </c:val>
          <c:extLst>
            <c:ext xmlns:c16="http://schemas.microsoft.com/office/drawing/2014/chart" uri="{C3380CC4-5D6E-409C-BE32-E72D297353CC}">
              <c16:uniqueId val="{00000000-2917-4A3F-B2E8-6909F2377A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2917-4A3F-B2E8-6909F2377A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K52"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福岡県　福岡市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5992</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49.4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30</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8636</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107</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113.06</v>
      </c>
      <c r="Y32" s="107"/>
      <c r="Z32" s="107"/>
      <c r="AA32" s="107"/>
      <c r="AB32" s="107"/>
      <c r="AC32" s="107"/>
      <c r="AD32" s="107"/>
      <c r="AE32" s="107"/>
      <c r="AF32" s="107"/>
      <c r="AG32" s="107"/>
      <c r="AH32" s="107"/>
      <c r="AI32" s="107"/>
      <c r="AJ32" s="107"/>
      <c r="AK32" s="107"/>
      <c r="AL32" s="107"/>
      <c r="AM32" s="107"/>
      <c r="AN32" s="107"/>
      <c r="AO32" s="107"/>
      <c r="AP32" s="107"/>
      <c r="AQ32" s="108"/>
      <c r="AR32" s="106">
        <f>データ!U6</f>
        <v>120.4</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119.16</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126.22</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122.3</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265.52999999999997</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297.07</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214.7</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186.92</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385.2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231.28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278.86</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378.49</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518.85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528.79</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108</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113.13</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120.98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119.77</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127.36</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123.18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55.46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51.66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57.18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53.67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55.62</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28.1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28.15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28.75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29.09</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29.96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41.83</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41.83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42.87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44.58</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43.18</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109</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54.05</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54.1</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49.68</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51.34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52.84</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64.12</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62.41</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60.5</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59.97</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59.97</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1.28</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0.21</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0.21</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49.38</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51.15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52.15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52.21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54.51</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14.92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20.8</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29.43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32.03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36.58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2.36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0.11</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0.36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38</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39</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jqOxcZMVWCraSKUUH20T3wQNhcgpgeP2TDHtAKfp2R6wdCtXkh3qGv5ZRkabR85UH8ryjBtzInwvZ9H27+f6w==" saltValue="EXZtnozYJHTRgD0n3Wzkg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51</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52</v>
      </c>
      <c r="B4" s="47"/>
      <c r="C4" s="47"/>
      <c r="D4" s="47"/>
      <c r="E4" s="47"/>
      <c r="F4" s="47"/>
      <c r="G4" s="47"/>
      <c r="H4" s="156"/>
      <c r="I4" s="157"/>
      <c r="J4" s="157"/>
      <c r="K4" s="157"/>
      <c r="L4" s="157"/>
      <c r="M4" s="157"/>
      <c r="N4" s="157"/>
      <c r="O4" s="157"/>
      <c r="P4" s="157"/>
      <c r="Q4" s="157"/>
      <c r="R4" s="157"/>
      <c r="S4" s="157"/>
      <c r="T4" s="153" t="s">
        <v>53</v>
      </c>
      <c r="U4" s="153"/>
      <c r="V4" s="153"/>
      <c r="W4" s="153"/>
      <c r="X4" s="153"/>
      <c r="Y4" s="153"/>
      <c r="Z4" s="153"/>
      <c r="AA4" s="153"/>
      <c r="AB4" s="153"/>
      <c r="AC4" s="153"/>
      <c r="AD4" s="153"/>
      <c r="AE4" s="153" t="s">
        <v>54</v>
      </c>
      <c r="AF4" s="153"/>
      <c r="AG4" s="153"/>
      <c r="AH4" s="153"/>
      <c r="AI4" s="153"/>
      <c r="AJ4" s="153"/>
      <c r="AK4" s="153"/>
      <c r="AL4" s="153"/>
      <c r="AM4" s="153"/>
      <c r="AN4" s="153"/>
      <c r="AO4" s="153"/>
      <c r="AP4" s="153" t="s">
        <v>55</v>
      </c>
      <c r="AQ4" s="153"/>
      <c r="AR4" s="153"/>
      <c r="AS4" s="153"/>
      <c r="AT4" s="153"/>
      <c r="AU4" s="153"/>
      <c r="AV4" s="153"/>
      <c r="AW4" s="153"/>
      <c r="AX4" s="153"/>
      <c r="AY4" s="153"/>
      <c r="AZ4" s="153"/>
      <c r="BA4" s="153" t="s">
        <v>56</v>
      </c>
      <c r="BB4" s="153"/>
      <c r="BC4" s="153"/>
      <c r="BD4" s="153"/>
      <c r="BE4" s="153"/>
      <c r="BF4" s="153"/>
      <c r="BG4" s="153"/>
      <c r="BH4" s="153"/>
      <c r="BI4" s="153"/>
      <c r="BJ4" s="153"/>
      <c r="BK4" s="153"/>
      <c r="BL4" s="153" t="s">
        <v>57</v>
      </c>
      <c r="BM4" s="153"/>
      <c r="BN4" s="153"/>
      <c r="BO4" s="153"/>
      <c r="BP4" s="153"/>
      <c r="BQ4" s="153"/>
      <c r="BR4" s="153"/>
      <c r="BS4" s="153"/>
      <c r="BT4" s="153"/>
      <c r="BU4" s="153"/>
      <c r="BV4" s="153"/>
      <c r="BW4" s="153" t="s">
        <v>58</v>
      </c>
      <c r="BX4" s="153"/>
      <c r="BY4" s="153"/>
      <c r="BZ4" s="153"/>
      <c r="CA4" s="153"/>
      <c r="CB4" s="153"/>
      <c r="CC4" s="153"/>
      <c r="CD4" s="153"/>
      <c r="CE4" s="153"/>
      <c r="CF4" s="153"/>
      <c r="CG4" s="153"/>
      <c r="CH4" s="153" t="s">
        <v>59</v>
      </c>
      <c r="CI4" s="153"/>
      <c r="CJ4" s="153"/>
      <c r="CK4" s="153"/>
      <c r="CL4" s="153"/>
      <c r="CM4" s="153"/>
      <c r="CN4" s="153"/>
      <c r="CO4" s="153"/>
      <c r="CP4" s="153"/>
      <c r="CQ4" s="153"/>
      <c r="CR4" s="153"/>
      <c r="CS4" s="153" t="s">
        <v>60</v>
      </c>
      <c r="CT4" s="153"/>
      <c r="CU4" s="153"/>
      <c r="CV4" s="153"/>
      <c r="CW4" s="153"/>
      <c r="CX4" s="153"/>
      <c r="CY4" s="153"/>
      <c r="CZ4" s="153"/>
      <c r="DA4" s="153"/>
      <c r="DB4" s="153"/>
      <c r="DC4" s="153"/>
      <c r="DD4" s="153" t="s">
        <v>61</v>
      </c>
      <c r="DE4" s="153"/>
      <c r="DF4" s="153"/>
      <c r="DG4" s="153"/>
      <c r="DH4" s="153"/>
      <c r="DI4" s="153"/>
      <c r="DJ4" s="153"/>
      <c r="DK4" s="153"/>
      <c r="DL4" s="153"/>
      <c r="DM4" s="153"/>
      <c r="DN4" s="153"/>
      <c r="DO4" s="153" t="s">
        <v>62</v>
      </c>
      <c r="DP4" s="153"/>
      <c r="DQ4" s="153"/>
      <c r="DR4" s="153"/>
      <c r="DS4" s="153"/>
      <c r="DT4" s="153"/>
      <c r="DU4" s="153"/>
      <c r="DV4" s="153"/>
      <c r="DW4" s="153"/>
      <c r="DX4" s="153"/>
      <c r="DY4" s="153"/>
      <c r="DZ4" s="153" t="s">
        <v>63</v>
      </c>
      <c r="EA4" s="153"/>
      <c r="EB4" s="153"/>
      <c r="EC4" s="153"/>
      <c r="ED4" s="153"/>
      <c r="EE4" s="153"/>
      <c r="EF4" s="153"/>
      <c r="EG4" s="153"/>
      <c r="EH4" s="153"/>
      <c r="EI4" s="153"/>
      <c r="EJ4" s="153"/>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113.06</v>
      </c>
      <c r="U6" s="52">
        <f>U7</f>
        <v>120.4</v>
      </c>
      <c r="V6" s="52">
        <f>V7</f>
        <v>119.16</v>
      </c>
      <c r="W6" s="52">
        <f>W7</f>
        <v>126.22</v>
      </c>
      <c r="X6" s="52">
        <f t="shared" si="3"/>
        <v>122.3</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265.52999999999997</v>
      </c>
      <c r="AQ6" s="52">
        <f>AQ7</f>
        <v>297.07</v>
      </c>
      <c r="AR6" s="52">
        <f>AR7</f>
        <v>214.7</v>
      </c>
      <c r="AS6" s="52">
        <f>AS7</f>
        <v>186.92</v>
      </c>
      <c r="AT6" s="52">
        <f t="shared" si="3"/>
        <v>385.2</v>
      </c>
      <c r="AU6" s="52">
        <f t="shared" si="3"/>
        <v>619</v>
      </c>
      <c r="AV6" s="52">
        <f t="shared" si="3"/>
        <v>688.41</v>
      </c>
      <c r="AW6" s="52">
        <f t="shared" si="3"/>
        <v>649.91999999999996</v>
      </c>
      <c r="AX6" s="52">
        <f t="shared" si="3"/>
        <v>680.22</v>
      </c>
      <c r="AY6" s="52">
        <f t="shared" si="3"/>
        <v>786.06</v>
      </c>
      <c r="AZ6" s="50" t="str">
        <f>IF(AZ7="-","【-】","【"&amp;SUBSTITUTE(TEXT(AZ7,"#,##0.00"),"-","△")&amp;"】")</f>
        <v>【420.52】</v>
      </c>
      <c r="BA6" s="52">
        <f t="shared" si="3"/>
        <v>231.28</v>
      </c>
      <c r="BB6" s="52">
        <f>BB7</f>
        <v>278.86</v>
      </c>
      <c r="BC6" s="52">
        <f>BC7</f>
        <v>378.49</v>
      </c>
      <c r="BD6" s="52">
        <f>BD7</f>
        <v>518.85</v>
      </c>
      <c r="BE6" s="52">
        <f t="shared" si="3"/>
        <v>528.79</v>
      </c>
      <c r="BF6" s="52">
        <f t="shared" si="3"/>
        <v>552.4</v>
      </c>
      <c r="BG6" s="52">
        <f t="shared" si="3"/>
        <v>505.25</v>
      </c>
      <c r="BH6" s="52">
        <f t="shared" si="3"/>
        <v>531.53</v>
      </c>
      <c r="BI6" s="52">
        <f t="shared" si="3"/>
        <v>504.73</v>
      </c>
      <c r="BJ6" s="52">
        <f t="shared" si="3"/>
        <v>450.91</v>
      </c>
      <c r="BK6" s="50" t="str">
        <f>IF(BK7="-","【-】","【"&amp;SUBSTITUTE(TEXT(BK7,"#,##0.00"),"-","△")&amp;"】")</f>
        <v>【238.81】</v>
      </c>
      <c r="BL6" s="52">
        <f t="shared" si="3"/>
        <v>113.13</v>
      </c>
      <c r="BM6" s="52">
        <f>BM7</f>
        <v>120.98</v>
      </c>
      <c r="BN6" s="52">
        <f>BN7</f>
        <v>119.77</v>
      </c>
      <c r="BO6" s="52">
        <f>BO7</f>
        <v>127.36</v>
      </c>
      <c r="BP6" s="52">
        <f t="shared" si="3"/>
        <v>123.18</v>
      </c>
      <c r="BQ6" s="52">
        <f t="shared" si="3"/>
        <v>90.99</v>
      </c>
      <c r="BR6" s="52">
        <f t="shared" si="3"/>
        <v>93.58</v>
      </c>
      <c r="BS6" s="52">
        <f t="shared" si="3"/>
        <v>93.31</v>
      </c>
      <c r="BT6" s="52">
        <f t="shared" si="3"/>
        <v>92.2</v>
      </c>
      <c r="BU6" s="52">
        <f t="shared" si="3"/>
        <v>103.39</v>
      </c>
      <c r="BV6" s="50" t="str">
        <f>IF(BV7="-","【-】","【"&amp;SUBSTITUTE(TEXT(BV7,"#,##0.00"),"-","△")&amp;"】")</f>
        <v>【115.00】</v>
      </c>
      <c r="BW6" s="52">
        <f t="shared" si="3"/>
        <v>55.46</v>
      </c>
      <c r="BX6" s="52">
        <f>BX7</f>
        <v>51.66</v>
      </c>
      <c r="BY6" s="52">
        <f>BY7</f>
        <v>57.18</v>
      </c>
      <c r="BZ6" s="52">
        <f>BZ7</f>
        <v>53.67</v>
      </c>
      <c r="CA6" s="52">
        <f t="shared" si="3"/>
        <v>55.62</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28.1</v>
      </c>
      <c r="CI6" s="52">
        <f>CI7</f>
        <v>28.15</v>
      </c>
      <c r="CJ6" s="52">
        <f>CJ7</f>
        <v>28.75</v>
      </c>
      <c r="CK6" s="52">
        <f>CK7</f>
        <v>29.09</v>
      </c>
      <c r="CL6" s="52">
        <f t="shared" si="5"/>
        <v>29.96</v>
      </c>
      <c r="CM6" s="52">
        <f t="shared" si="5"/>
        <v>42.43</v>
      </c>
      <c r="CN6" s="52">
        <f t="shared" si="5"/>
        <v>43.12</v>
      </c>
      <c r="CO6" s="52">
        <f t="shared" si="5"/>
        <v>43.85</v>
      </c>
      <c r="CP6" s="52">
        <f t="shared" si="5"/>
        <v>44.05</v>
      </c>
      <c r="CQ6" s="52">
        <f t="shared" si="5"/>
        <v>45.51</v>
      </c>
      <c r="CR6" s="50" t="str">
        <f>IF(CR7="-","【-】","【"&amp;SUBSTITUTE(TEXT(CR7,"#,##0.00"),"-","△")&amp;"】")</f>
        <v>【55.21】</v>
      </c>
      <c r="CS6" s="52">
        <f t="shared" ref="CS6:DB6" si="6">CS7</f>
        <v>41.83</v>
      </c>
      <c r="CT6" s="52">
        <f>CT7</f>
        <v>41.83</v>
      </c>
      <c r="CU6" s="52">
        <f>CU7</f>
        <v>42.87</v>
      </c>
      <c r="CV6" s="52">
        <f>CV7</f>
        <v>44.58</v>
      </c>
      <c r="CW6" s="52">
        <f t="shared" si="6"/>
        <v>43.18</v>
      </c>
      <c r="CX6" s="52">
        <f t="shared" si="6"/>
        <v>61.07</v>
      </c>
      <c r="CY6" s="52">
        <f t="shared" si="6"/>
        <v>61.62</v>
      </c>
      <c r="CZ6" s="52">
        <f t="shared" si="6"/>
        <v>61.64</v>
      </c>
      <c r="DA6" s="52">
        <f t="shared" si="6"/>
        <v>61.85</v>
      </c>
      <c r="DB6" s="52">
        <f t="shared" si="6"/>
        <v>64.14</v>
      </c>
      <c r="DC6" s="50" t="str">
        <f>IF(DC7="-","【-】","【"&amp;SUBSTITUTE(TEXT(DC7,"#,##0.00"),"-","△")&amp;"】")</f>
        <v>【77.39】</v>
      </c>
      <c r="DD6" s="52">
        <f t="shared" ref="DD6:DM6" si="7">DD7</f>
        <v>54.05</v>
      </c>
      <c r="DE6" s="52">
        <f>DE7</f>
        <v>54.1</v>
      </c>
      <c r="DF6" s="52">
        <f>DF7</f>
        <v>49.68</v>
      </c>
      <c r="DG6" s="52">
        <f>DG7</f>
        <v>51.34</v>
      </c>
      <c r="DH6" s="52">
        <f t="shared" si="7"/>
        <v>52.84</v>
      </c>
      <c r="DI6" s="52">
        <f t="shared" si="7"/>
        <v>49.38</v>
      </c>
      <c r="DJ6" s="52">
        <f t="shared" si="7"/>
        <v>51.15</v>
      </c>
      <c r="DK6" s="52">
        <f t="shared" si="7"/>
        <v>52.15</v>
      </c>
      <c r="DL6" s="52">
        <f t="shared" si="7"/>
        <v>52.21</v>
      </c>
      <c r="DM6" s="52">
        <f t="shared" si="7"/>
        <v>54.51</v>
      </c>
      <c r="DN6" s="50" t="str">
        <f>IF(DN7="-","【-】","【"&amp;SUBSTITUTE(TEXT(DN7,"#,##0.00"),"-","△")&amp;"】")</f>
        <v>【59.23】</v>
      </c>
      <c r="DO6" s="52">
        <f t="shared" ref="DO6:DX6" si="8">DO7</f>
        <v>64.12</v>
      </c>
      <c r="DP6" s="52">
        <f>DP7</f>
        <v>62.41</v>
      </c>
      <c r="DQ6" s="52">
        <f>DQ7</f>
        <v>60.5</v>
      </c>
      <c r="DR6" s="52">
        <f>DR7</f>
        <v>59.97</v>
      </c>
      <c r="DS6" s="52">
        <f t="shared" si="8"/>
        <v>59.97</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1.28</v>
      </c>
      <c r="EB6" s="52">
        <f>EB7</f>
        <v>0</v>
      </c>
      <c r="EC6" s="52">
        <f>EC7</f>
        <v>0.21</v>
      </c>
      <c r="ED6" s="52">
        <f t="shared" si="9"/>
        <v>0.21</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90</v>
      </c>
      <c r="C7" s="54" t="s">
        <v>91</v>
      </c>
      <c r="D7" s="54" t="s">
        <v>92</v>
      </c>
      <c r="E7" s="54" t="s">
        <v>93</v>
      </c>
      <c r="F7" s="54" t="s">
        <v>94</v>
      </c>
      <c r="G7" s="54" t="s">
        <v>95</v>
      </c>
      <c r="H7" s="54" t="s">
        <v>96</v>
      </c>
      <c r="I7" s="54" t="s">
        <v>97</v>
      </c>
      <c r="J7" s="54" t="s">
        <v>98</v>
      </c>
      <c r="K7" s="55">
        <v>20000</v>
      </c>
      <c r="L7" s="54" t="s">
        <v>99</v>
      </c>
      <c r="M7" s="55">
        <v>1</v>
      </c>
      <c r="N7" s="55">
        <v>5992</v>
      </c>
      <c r="O7" s="56" t="s">
        <v>100</v>
      </c>
      <c r="P7" s="56">
        <v>49.4</v>
      </c>
      <c r="Q7" s="55">
        <v>30</v>
      </c>
      <c r="R7" s="55">
        <v>8636</v>
      </c>
      <c r="S7" s="54" t="s">
        <v>101</v>
      </c>
      <c r="T7" s="57">
        <v>113.06</v>
      </c>
      <c r="U7" s="57">
        <v>120.4</v>
      </c>
      <c r="V7" s="57">
        <v>119.16</v>
      </c>
      <c r="W7" s="57">
        <v>126.22</v>
      </c>
      <c r="X7" s="57">
        <v>122.3</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265.52999999999997</v>
      </c>
      <c r="AQ7" s="57">
        <v>297.07</v>
      </c>
      <c r="AR7" s="57">
        <v>214.7</v>
      </c>
      <c r="AS7" s="57">
        <v>186.92</v>
      </c>
      <c r="AT7" s="57">
        <v>385.2</v>
      </c>
      <c r="AU7" s="57">
        <v>619</v>
      </c>
      <c r="AV7" s="57">
        <v>688.41</v>
      </c>
      <c r="AW7" s="57">
        <v>649.91999999999996</v>
      </c>
      <c r="AX7" s="57">
        <v>680.22</v>
      </c>
      <c r="AY7" s="57">
        <v>786.06</v>
      </c>
      <c r="AZ7" s="57">
        <v>420.52</v>
      </c>
      <c r="BA7" s="57">
        <v>231.28</v>
      </c>
      <c r="BB7" s="57">
        <v>278.86</v>
      </c>
      <c r="BC7" s="57">
        <v>378.49</v>
      </c>
      <c r="BD7" s="57">
        <v>518.85</v>
      </c>
      <c r="BE7" s="57">
        <v>528.79</v>
      </c>
      <c r="BF7" s="57">
        <v>552.4</v>
      </c>
      <c r="BG7" s="57">
        <v>505.25</v>
      </c>
      <c r="BH7" s="57">
        <v>531.53</v>
      </c>
      <c r="BI7" s="57">
        <v>504.73</v>
      </c>
      <c r="BJ7" s="57">
        <v>450.91</v>
      </c>
      <c r="BK7" s="57">
        <v>238.81</v>
      </c>
      <c r="BL7" s="57">
        <v>113.13</v>
      </c>
      <c r="BM7" s="57">
        <v>120.98</v>
      </c>
      <c r="BN7" s="57">
        <v>119.77</v>
      </c>
      <c r="BO7" s="57">
        <v>127.36</v>
      </c>
      <c r="BP7" s="57">
        <v>123.18</v>
      </c>
      <c r="BQ7" s="57">
        <v>90.99</v>
      </c>
      <c r="BR7" s="57">
        <v>93.58</v>
      </c>
      <c r="BS7" s="57">
        <v>93.31</v>
      </c>
      <c r="BT7" s="57">
        <v>92.2</v>
      </c>
      <c r="BU7" s="57">
        <v>103.39</v>
      </c>
      <c r="BV7" s="57">
        <v>115</v>
      </c>
      <c r="BW7" s="57">
        <v>55.46</v>
      </c>
      <c r="BX7" s="57">
        <v>51.66</v>
      </c>
      <c r="BY7" s="57">
        <v>57.18</v>
      </c>
      <c r="BZ7" s="57">
        <v>53.67</v>
      </c>
      <c r="CA7" s="57">
        <v>55.62</v>
      </c>
      <c r="CB7" s="57">
        <v>34.1</v>
      </c>
      <c r="CC7" s="57">
        <v>33.79</v>
      </c>
      <c r="CD7" s="57">
        <v>33.81</v>
      </c>
      <c r="CE7" s="57">
        <v>34.33</v>
      </c>
      <c r="CF7" s="57">
        <v>30.96</v>
      </c>
      <c r="CG7" s="57">
        <v>18.600000000000001</v>
      </c>
      <c r="CH7" s="57">
        <v>28.1</v>
      </c>
      <c r="CI7" s="57">
        <v>28.15</v>
      </c>
      <c r="CJ7" s="57">
        <v>28.75</v>
      </c>
      <c r="CK7" s="57">
        <v>29.09</v>
      </c>
      <c r="CL7" s="57">
        <v>29.96</v>
      </c>
      <c r="CM7" s="57">
        <v>42.43</v>
      </c>
      <c r="CN7" s="57">
        <v>43.12</v>
      </c>
      <c r="CO7" s="57">
        <v>43.85</v>
      </c>
      <c r="CP7" s="57">
        <v>44.05</v>
      </c>
      <c r="CQ7" s="57">
        <v>45.51</v>
      </c>
      <c r="CR7" s="57">
        <v>55.21</v>
      </c>
      <c r="CS7" s="57">
        <v>41.83</v>
      </c>
      <c r="CT7" s="57">
        <v>41.83</v>
      </c>
      <c r="CU7" s="57">
        <v>42.87</v>
      </c>
      <c r="CV7" s="57">
        <v>44.58</v>
      </c>
      <c r="CW7" s="57">
        <v>43.18</v>
      </c>
      <c r="CX7" s="57">
        <v>61.07</v>
      </c>
      <c r="CY7" s="57">
        <v>61.62</v>
      </c>
      <c r="CZ7" s="57">
        <v>61.64</v>
      </c>
      <c r="DA7" s="57">
        <v>61.85</v>
      </c>
      <c r="DB7" s="57">
        <v>64.14</v>
      </c>
      <c r="DC7" s="57">
        <v>77.39</v>
      </c>
      <c r="DD7" s="57">
        <v>54.05</v>
      </c>
      <c r="DE7" s="57">
        <v>54.1</v>
      </c>
      <c r="DF7" s="57">
        <v>49.68</v>
      </c>
      <c r="DG7" s="57">
        <v>51.34</v>
      </c>
      <c r="DH7" s="57">
        <v>52.84</v>
      </c>
      <c r="DI7" s="57">
        <v>49.38</v>
      </c>
      <c r="DJ7" s="57">
        <v>51.15</v>
      </c>
      <c r="DK7" s="57">
        <v>52.15</v>
      </c>
      <c r="DL7" s="57">
        <v>52.21</v>
      </c>
      <c r="DM7" s="57">
        <v>54.51</v>
      </c>
      <c r="DN7" s="57">
        <v>59.23</v>
      </c>
      <c r="DO7" s="57">
        <v>64.12</v>
      </c>
      <c r="DP7" s="57">
        <v>62.41</v>
      </c>
      <c r="DQ7" s="57">
        <v>60.5</v>
      </c>
      <c r="DR7" s="57">
        <v>59.97</v>
      </c>
      <c r="DS7" s="57">
        <v>59.97</v>
      </c>
      <c r="DT7" s="57">
        <v>14.92</v>
      </c>
      <c r="DU7" s="57">
        <v>20.8</v>
      </c>
      <c r="DV7" s="57">
        <v>29.43</v>
      </c>
      <c r="DW7" s="57">
        <v>32.03</v>
      </c>
      <c r="DX7" s="57">
        <v>36.58</v>
      </c>
      <c r="DY7" s="57">
        <v>47.77</v>
      </c>
      <c r="DZ7" s="57">
        <v>0</v>
      </c>
      <c r="EA7" s="57">
        <v>1.28</v>
      </c>
      <c r="EB7" s="57">
        <v>0</v>
      </c>
      <c r="EC7" s="57">
        <v>0.21</v>
      </c>
      <c r="ED7" s="57">
        <v>0.21</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113.06</v>
      </c>
      <c r="V11" s="65">
        <f>IF(U6="-",NA(),U6)</f>
        <v>120.4</v>
      </c>
      <c r="W11" s="65">
        <f>IF(V6="-",NA(),V6)</f>
        <v>119.16</v>
      </c>
      <c r="X11" s="65">
        <f>IF(W6="-",NA(),W6)</f>
        <v>126.22</v>
      </c>
      <c r="Y11" s="65">
        <f>IF(X6="-",NA(),X6)</f>
        <v>122.3</v>
      </c>
      <c r="AE11" s="64" t="s">
        <v>23</v>
      </c>
      <c r="AF11" s="65">
        <f>IF(AE6="-",NA(),AE6)</f>
        <v>0</v>
      </c>
      <c r="AG11" s="65">
        <f>IF(AF6="-",NA(),AF6)</f>
        <v>0</v>
      </c>
      <c r="AH11" s="65">
        <f>IF(AG6="-",NA(),AG6)</f>
        <v>0</v>
      </c>
      <c r="AI11" s="65">
        <f>IF(AH6="-",NA(),AH6)</f>
        <v>0</v>
      </c>
      <c r="AJ11" s="65">
        <f>IF(AI6="-",NA(),AI6)</f>
        <v>0</v>
      </c>
      <c r="AP11" s="64" t="s">
        <v>23</v>
      </c>
      <c r="AQ11" s="65">
        <f>IF(AP6="-",NA(),AP6)</f>
        <v>265.52999999999997</v>
      </c>
      <c r="AR11" s="65">
        <f>IF(AQ6="-",NA(),AQ6)</f>
        <v>297.07</v>
      </c>
      <c r="AS11" s="65">
        <f>IF(AR6="-",NA(),AR6)</f>
        <v>214.7</v>
      </c>
      <c r="AT11" s="65">
        <f>IF(AS6="-",NA(),AS6)</f>
        <v>186.92</v>
      </c>
      <c r="AU11" s="65">
        <f>IF(AT6="-",NA(),AT6)</f>
        <v>385.2</v>
      </c>
      <c r="BA11" s="64" t="s">
        <v>23</v>
      </c>
      <c r="BB11" s="65">
        <f>IF(BA6="-",NA(),BA6)</f>
        <v>231.28</v>
      </c>
      <c r="BC11" s="65">
        <f>IF(BB6="-",NA(),BB6)</f>
        <v>278.86</v>
      </c>
      <c r="BD11" s="65">
        <f>IF(BC6="-",NA(),BC6)</f>
        <v>378.49</v>
      </c>
      <c r="BE11" s="65">
        <f>IF(BD6="-",NA(),BD6)</f>
        <v>518.85</v>
      </c>
      <c r="BF11" s="65">
        <f>IF(BE6="-",NA(),BE6)</f>
        <v>528.79</v>
      </c>
      <c r="BL11" s="64" t="s">
        <v>23</v>
      </c>
      <c r="BM11" s="65">
        <f>IF(BL6="-",NA(),BL6)</f>
        <v>113.13</v>
      </c>
      <c r="BN11" s="65">
        <f>IF(BM6="-",NA(),BM6)</f>
        <v>120.98</v>
      </c>
      <c r="BO11" s="65">
        <f>IF(BN6="-",NA(),BN6)</f>
        <v>119.77</v>
      </c>
      <c r="BP11" s="65">
        <f>IF(BO6="-",NA(),BO6)</f>
        <v>127.36</v>
      </c>
      <c r="BQ11" s="65">
        <f>IF(BP6="-",NA(),BP6)</f>
        <v>123.18</v>
      </c>
      <c r="BW11" s="64" t="s">
        <v>23</v>
      </c>
      <c r="BX11" s="65">
        <f>IF(BW6="-",NA(),BW6)</f>
        <v>55.46</v>
      </c>
      <c r="BY11" s="65">
        <f>IF(BX6="-",NA(),BX6)</f>
        <v>51.66</v>
      </c>
      <c r="BZ11" s="65">
        <f>IF(BY6="-",NA(),BY6)</f>
        <v>57.18</v>
      </c>
      <c r="CA11" s="65">
        <f>IF(BZ6="-",NA(),BZ6)</f>
        <v>53.67</v>
      </c>
      <c r="CB11" s="65">
        <f>IF(CA6="-",NA(),CA6)</f>
        <v>55.62</v>
      </c>
      <c r="CH11" s="64" t="s">
        <v>23</v>
      </c>
      <c r="CI11" s="65">
        <f>IF(CH6="-",NA(),CH6)</f>
        <v>28.1</v>
      </c>
      <c r="CJ11" s="65">
        <f>IF(CI6="-",NA(),CI6)</f>
        <v>28.15</v>
      </c>
      <c r="CK11" s="65">
        <f>IF(CJ6="-",NA(),CJ6)</f>
        <v>28.75</v>
      </c>
      <c r="CL11" s="65">
        <f>IF(CK6="-",NA(),CK6)</f>
        <v>29.09</v>
      </c>
      <c r="CM11" s="65">
        <f>IF(CL6="-",NA(),CL6)</f>
        <v>29.96</v>
      </c>
      <c r="CS11" s="64" t="s">
        <v>23</v>
      </c>
      <c r="CT11" s="65">
        <f>IF(CS6="-",NA(),CS6)</f>
        <v>41.83</v>
      </c>
      <c r="CU11" s="65">
        <f>IF(CT6="-",NA(),CT6)</f>
        <v>41.83</v>
      </c>
      <c r="CV11" s="65">
        <f>IF(CU6="-",NA(),CU6)</f>
        <v>42.87</v>
      </c>
      <c r="CW11" s="65">
        <f>IF(CV6="-",NA(),CV6)</f>
        <v>44.58</v>
      </c>
      <c r="CX11" s="65">
        <f>IF(CW6="-",NA(),CW6)</f>
        <v>43.18</v>
      </c>
      <c r="DD11" s="64" t="s">
        <v>23</v>
      </c>
      <c r="DE11" s="65">
        <f>IF(DD6="-",NA(),DD6)</f>
        <v>54.05</v>
      </c>
      <c r="DF11" s="65">
        <f>IF(DE6="-",NA(),DE6)</f>
        <v>54.1</v>
      </c>
      <c r="DG11" s="65">
        <f>IF(DF6="-",NA(),DF6)</f>
        <v>49.68</v>
      </c>
      <c r="DH11" s="65">
        <f>IF(DG6="-",NA(),DG6)</f>
        <v>51.34</v>
      </c>
      <c r="DI11" s="65">
        <f>IF(DH6="-",NA(),DH6)</f>
        <v>52.84</v>
      </c>
      <c r="DO11" s="64" t="s">
        <v>23</v>
      </c>
      <c r="DP11" s="65">
        <f>IF(DO6="-",NA(),DO6)</f>
        <v>64.12</v>
      </c>
      <c r="DQ11" s="65">
        <f>IF(DP6="-",NA(),DP6)</f>
        <v>62.41</v>
      </c>
      <c r="DR11" s="65">
        <f>IF(DQ6="-",NA(),DQ6)</f>
        <v>60.5</v>
      </c>
      <c r="DS11" s="65">
        <f>IF(DR6="-",NA(),DR6)</f>
        <v>59.97</v>
      </c>
      <c r="DT11" s="65">
        <f>IF(DS6="-",NA(),DS6)</f>
        <v>59.97</v>
      </c>
      <c r="DZ11" s="64" t="s">
        <v>23</v>
      </c>
      <c r="EA11" s="65">
        <f>IF(DZ6="-",NA(),DZ6)</f>
        <v>0</v>
      </c>
      <c r="EB11" s="65">
        <f>IF(EA6="-",NA(),EA6)</f>
        <v>1.28</v>
      </c>
      <c r="EC11" s="65">
        <f>IF(EB6="-",NA(),EB6)</f>
        <v>0</v>
      </c>
      <c r="ED11" s="65">
        <f>IF(EC6="-",NA(),EC6)</f>
        <v>0.21</v>
      </c>
      <c r="EE11" s="65">
        <f>IF(ED6="-",NA(),ED6)</f>
        <v>0.21</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SUIDO_FINE_User</cp:lastModifiedBy>
  <cp:lastPrinted>2021-01-25T04:28:21Z</cp:lastPrinted>
  <dcterms:created xsi:type="dcterms:W3CDTF">2020-12-04T03:43:52Z</dcterms:created>
  <dcterms:modified xsi:type="dcterms:W3CDTF">2021-01-25T07:45:28Z</dcterms:modified>
  <cp:category/>
</cp:coreProperties>
</file>