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漁港課\★集落排水係引継データ\令和2年度\99.照会・回答\処理済\02.農)財務係\0115【0122〆】公営企業に係る経営比較分析表（令和元年度決算）の分析等について\回答\0121最終（総務課長の意見に基づき修正）\"/>
    </mc:Choice>
  </mc:AlternateContent>
  <workbookProtection workbookAlgorithmName="SHA-512" workbookHashValue="KKBjmhn90Uhi1SMAvP6XTrdi3OXLzvWVF/HgVnMr850SI0eWwKqn6edR4wzuVuQ6CahBvTlA6RUXEu3V7BFuPg==" workbookSaltValue="9SFktNC9WdEHwGZ/5j1r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<sst xmlns="http://schemas.openxmlformats.org/spreadsheetml/2006/main" count="236" uniqueCount="121">
  <si>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</si>
  <si>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</si>
  <si>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</si>
  <si>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</si>
  <si>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</si>
  <si>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</si>
  <si>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</si>
  <si>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</si>
  <si>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</si>
  <si>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</si>
  <si>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</si>
  <si>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</si>
  <si>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</si>
  <si>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</si>
  <si>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</si>
  <si>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</si>
  <si>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</si>
  <si>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</si>
  <si>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</si>
  <si>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</si>
  <si>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</si>
  <si>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</si>
  <si>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</si>
  <si>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</si>
  <si>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</si>
  <si>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</si>
  <si>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</si>
  <si>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</si>
  <si>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</si>
  <si>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</si>
  <si>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</si>
  <si>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</si>
  <si>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</si>
  <si>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</si>
  <si>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</si>
  <si>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</si>
  <si>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</si>
  <si>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</si>
  <si>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</si>
  <si>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</si>
  <si>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</si>
  <si>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</si>
  <si>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</si>
  <si>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</si>
  <si>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</si>
  <si>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</si>
  <si>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</si>
  <si>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</si>
  <si>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</si>
  <si>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</si>
  <si>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</si>
  <si>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</si>
  <si>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</si>
  <si>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</si>
  <si>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</si>
  <si>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</si>
  <si>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</si>
  <si>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</si>
  <si>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</si>
  <si>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</si>
  <si>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</si>
  <si>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</si>
  <si>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</si>
  <si>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</si>
  <si>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</si>
  <si>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</si>
  <si>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</si>
  <si>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</si>
  <si>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</si>
  <si>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</si>
  <si>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</si>
  <si>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</si>
  <si>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</si>
  <si>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</si>
  <si>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</si>
  <si>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</si>
  <si>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</si>
  <si>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</si>
  <si>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</si>
  <si>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</si>
  <si>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</si>
  <si>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</si>
  <si>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</si>
  <si>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</si>
  <si>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</si>
  <si>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</si>
  <si>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</si>
  <si>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</si>
  <si>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</si>
  <si>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</si>
  <si>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</si>
  <si>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</si>
  <si>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</si>
  <si>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</si>
  <si>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</si>
  <si>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</si>
  <si>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</si>
  <si>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</si>
  <si>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</si>
  <si>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</si>
  <si>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</si>
  <si>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</si>
  <si>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</si>
  <si>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</si>
  <si>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</si>
  <si>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</si>
  <si>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</si>
  <si>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</si>
  <si>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</si>
  <si>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</si>
  <si>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</si>
  <si>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</si>
  <si>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</si>
  <si>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</si>
  <si>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</si>
  <si>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</si>
  <si>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</si>
  <si>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</si>
  <si>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排水処理場については、平成7年から16年にかけて順次供用開始しており、近年は老朽化に伴い機器類の不具合が発生しておりました。
　このため、各処理場について機能診断調査を行い、平成20年度から令和元年度にかけて国の補助金を活用し、順次電気・機械機器の更新を行いました。
　また、管路については更新時期を迎えていないことから、更新は未着手であり、改善率は０％となっております。
　今後も長期的視点に立ってアセットマネジメントに取り組み、延命化を図りながら施設の的確な維持管理や運営を行っていきます。</t>
    <rPh sb="1" eb="5">
      <t>ハイスイショリ</t>
    </rPh>
    <rPh sb="5" eb="6">
      <t>バ</t>
    </rPh>
    <rPh sb="12" eb="14">
      <t>ヘイセイ</t>
    </rPh>
    <rPh sb="15" eb="16">
      <t>ネン</t>
    </rPh>
    <rPh sb="20" eb="21">
      <t>ネン</t>
    </rPh>
    <rPh sb="25" eb="31">
      <t>ジュウンジキョウヨウカイシ</t>
    </rPh>
    <rPh sb="36" eb="38">
      <t>キンネン</t>
    </rPh>
    <rPh sb="39" eb="42">
      <t>ロウキュウカ</t>
    </rPh>
    <rPh sb="43" eb="44">
      <t>トモナ</t>
    </rPh>
    <rPh sb="45" eb="47">
      <t>キキ</t>
    </rPh>
    <rPh sb="47" eb="48">
      <t>ルイ</t>
    </rPh>
    <rPh sb="49" eb="52">
      <t>フグアイ</t>
    </rPh>
    <rPh sb="53" eb="55">
      <t>ハッセイ</t>
    </rPh>
    <rPh sb="70" eb="71">
      <t>カク</t>
    </rPh>
    <rPh sb="71" eb="74">
      <t>ショリバ</t>
    </rPh>
    <rPh sb="78" eb="84">
      <t>キノウシンダンチョウサ</t>
    </rPh>
    <rPh sb="85" eb="86">
      <t>オコナ</t>
    </rPh>
    <rPh sb="88" eb="90">
      <t>ヘイセイ</t>
    </rPh>
    <rPh sb="92" eb="94">
      <t>ネンド</t>
    </rPh>
    <rPh sb="96" eb="98">
      <t>レイワ</t>
    </rPh>
    <rPh sb="98" eb="101">
      <t>ガンネンド</t>
    </rPh>
    <rPh sb="105" eb="106">
      <t>クニ</t>
    </rPh>
    <rPh sb="107" eb="110">
      <t>ホジョキン</t>
    </rPh>
    <rPh sb="111" eb="113">
      <t>カツヨウ</t>
    </rPh>
    <rPh sb="115" eb="117">
      <t>ジュンジ</t>
    </rPh>
    <rPh sb="117" eb="119">
      <t>デンキ</t>
    </rPh>
    <rPh sb="120" eb="122">
      <t>キカイ</t>
    </rPh>
    <rPh sb="122" eb="124">
      <t>キキ</t>
    </rPh>
    <rPh sb="125" eb="127">
      <t>コウシン</t>
    </rPh>
    <rPh sb="128" eb="129">
      <t>オコナ</t>
    </rPh>
    <rPh sb="139" eb="141">
      <t>カンロ</t>
    </rPh>
    <rPh sb="146" eb="150">
      <t>コウシンジキ</t>
    </rPh>
    <rPh sb="151" eb="152">
      <t>ムカ</t>
    </rPh>
    <rPh sb="162" eb="164">
      <t>コウシン</t>
    </rPh>
    <rPh sb="165" eb="168">
      <t>ミチャクシュ</t>
    </rPh>
    <rPh sb="172" eb="175">
      <t>カイゼンリツ</t>
    </rPh>
    <rPh sb="189" eb="191">
      <t>コンゴ</t>
    </rPh>
    <rPh sb="192" eb="195">
      <t>チョウキテキ</t>
    </rPh>
    <rPh sb="195" eb="197">
      <t>シテン</t>
    </rPh>
    <rPh sb="198" eb="199">
      <t>タ</t>
    </rPh>
    <rPh sb="212" eb="213">
      <t>ト</t>
    </rPh>
    <rPh sb="214" eb="215">
      <t>ク</t>
    </rPh>
    <rPh sb="217" eb="220">
      <t>エンメイカ</t>
    </rPh>
    <rPh sb="221" eb="222">
      <t>ハカ</t>
    </rPh>
    <rPh sb="226" eb="228">
      <t>シセツ</t>
    </rPh>
    <rPh sb="229" eb="231">
      <t>テキカク</t>
    </rPh>
    <rPh sb="232" eb="236">
      <t>イジカンリ</t>
    </rPh>
    <rPh sb="237" eb="239">
      <t>ウンエイ</t>
    </rPh>
    <rPh sb="240" eb="241">
      <t>オコナ</t>
    </rPh>
    <phoneticPr fontId="4"/>
  </si>
  <si>
    <r>
      <t>「収益的収支比率」は、年々減少傾向にあります。これは、平成20年度より複数の施設で老朽化に伴う大規模な機能更新を行い、一時的に市債の発行が多大になっていることが要因です。令和元年度に機能更新は完了しましたが、元金償還額が少額になるまでは低水準が続くと考えられます。
「経費回収率」は、ほぼ横ばいで推移しており、類似団体平均を下回る水準にあります。これは、市民サービスの公平性の観点から公共下水道使用料と同じ料金体制をとっているため、集落排水の排水処理にかかる経費に対して、使用料収入が不足していることが要因です。
「汚水処理原価」は、類似団体平均と比べ高い水準にあります。これは処理区域人口の減少による年間有収水量の減少や山間部でポンプが多い等の地理的要因によるものと考えられます。
「施設利用率」は、例年、類似団体平均を上回る水準で推移しており、比較的効率的な施設の運用を行っております。
「水洗化率」は、例年、類似団体平均と比べ高い水準ですが、さらなる水洗化率向上を</t>
    </r>
    <r>
      <rPr>
        <sz val="11"/>
        <rFont val="ＭＳ ゴシック"/>
        <family val="3"/>
        <charset val="128"/>
      </rPr>
      <t>図っていきます</t>
    </r>
    <r>
      <rPr>
        <sz val="11"/>
        <color theme="1"/>
        <rFont val="ＭＳ ゴシック"/>
        <family val="3"/>
        <charset val="128"/>
      </rPr>
      <t>。</t>
    </r>
    <rPh sb="1" eb="8">
      <t>シュウエキテキシュウシヒリツ</t>
    </rPh>
    <rPh sb="11" eb="13">
      <t>ネンネン</t>
    </rPh>
    <rPh sb="13" eb="17">
      <t>ゲンショウケイコウ</t>
    </rPh>
    <rPh sb="27" eb="29">
      <t>ヘイセイ</t>
    </rPh>
    <rPh sb="31" eb="33">
      <t>ネンド</t>
    </rPh>
    <rPh sb="35" eb="37">
      <t>フクスウ</t>
    </rPh>
    <rPh sb="38" eb="40">
      <t>シセツ</t>
    </rPh>
    <rPh sb="41" eb="44">
      <t>ロウキュウカ</t>
    </rPh>
    <rPh sb="45" eb="46">
      <t>トモナ</t>
    </rPh>
    <rPh sb="47" eb="50">
      <t>ダイキボ</t>
    </rPh>
    <rPh sb="51" eb="55">
      <t>キノウコウシン</t>
    </rPh>
    <rPh sb="56" eb="57">
      <t>オコナ</t>
    </rPh>
    <rPh sb="59" eb="62">
      <t>イチジテキ</t>
    </rPh>
    <rPh sb="63" eb="65">
      <t>シサイ</t>
    </rPh>
    <rPh sb="66" eb="68">
      <t>ハッコウ</t>
    </rPh>
    <rPh sb="69" eb="71">
      <t>タダイ</t>
    </rPh>
    <rPh sb="80" eb="82">
      <t>ヨウイン</t>
    </rPh>
    <rPh sb="85" eb="90">
      <t>レイワガンネンド</t>
    </rPh>
    <rPh sb="91" eb="95">
      <t>キノウコウシン</t>
    </rPh>
    <rPh sb="96" eb="98">
      <t>カンリョウ</t>
    </rPh>
    <rPh sb="104" eb="109">
      <t>ガンキンショウカンガク</t>
    </rPh>
    <rPh sb="110" eb="112">
      <t>ショウガク</t>
    </rPh>
    <rPh sb="118" eb="121">
      <t>テイスイジュン</t>
    </rPh>
    <rPh sb="122" eb="123">
      <t>ツヅ</t>
    </rPh>
    <rPh sb="125" eb="126">
      <t>カンガ</t>
    </rPh>
    <rPh sb="134" eb="139">
      <t>ケイヒカイシュウリツ</t>
    </rPh>
    <rPh sb="144" eb="145">
      <t>ヨコ</t>
    </rPh>
    <rPh sb="148" eb="150">
      <t>スイイ</t>
    </rPh>
    <rPh sb="155" eb="159">
      <t>ルイジダンタイ</t>
    </rPh>
    <rPh sb="159" eb="161">
      <t>ヘイキン</t>
    </rPh>
    <rPh sb="162" eb="164">
      <t>シタマワ</t>
    </rPh>
    <rPh sb="165" eb="167">
      <t>スイジュン</t>
    </rPh>
    <rPh sb="177" eb="179">
      <t>シミン</t>
    </rPh>
    <rPh sb="184" eb="187">
      <t>コウヘイセイ</t>
    </rPh>
    <rPh sb="188" eb="190">
      <t>カンテン</t>
    </rPh>
    <rPh sb="192" eb="197">
      <t>コウキョウゲスイドウ</t>
    </rPh>
    <rPh sb="197" eb="200">
      <t>シヨウリョウ</t>
    </rPh>
    <rPh sb="201" eb="202">
      <t>オナ</t>
    </rPh>
    <rPh sb="203" eb="207">
      <t>リョウキンタイセイ</t>
    </rPh>
    <rPh sb="216" eb="220">
      <t>シュウラクハイスイ</t>
    </rPh>
    <rPh sb="221" eb="225">
      <t>ハイスイショリ</t>
    </rPh>
    <rPh sb="229" eb="231">
      <t>ケイヒ</t>
    </rPh>
    <rPh sb="232" eb="233">
      <t>タイ</t>
    </rPh>
    <rPh sb="236" eb="241">
      <t>シヨウリョウシュウニュウ</t>
    </rPh>
    <rPh sb="242" eb="244">
      <t>フソク</t>
    </rPh>
    <rPh sb="251" eb="253">
      <t>ヨウイン</t>
    </rPh>
    <rPh sb="258" eb="264">
      <t>オスイショリゲンカ</t>
    </rPh>
    <rPh sb="267" eb="273">
      <t>ルイジダンタイヘイキン</t>
    </rPh>
    <rPh sb="274" eb="275">
      <t>クラ</t>
    </rPh>
    <rPh sb="276" eb="277">
      <t>タカ</t>
    </rPh>
    <rPh sb="278" eb="280">
      <t>スイジュン</t>
    </rPh>
    <rPh sb="289" eb="293">
      <t>ショリクイキ</t>
    </rPh>
    <rPh sb="293" eb="295">
      <t>ジンコウ</t>
    </rPh>
    <rPh sb="296" eb="298">
      <t>ゲンショウ</t>
    </rPh>
    <rPh sb="301" eb="303">
      <t>ネンカン</t>
    </rPh>
    <rPh sb="303" eb="307">
      <t>ユウシュウスイリョウ</t>
    </rPh>
    <rPh sb="308" eb="310">
      <t>ゲンショウ</t>
    </rPh>
    <rPh sb="311" eb="314">
      <t>サンカンブ</t>
    </rPh>
    <rPh sb="319" eb="320">
      <t>オオ</t>
    </rPh>
    <rPh sb="321" eb="322">
      <t>トウ</t>
    </rPh>
    <rPh sb="323" eb="328">
      <t>チリテキヨウイン</t>
    </rPh>
    <rPh sb="334" eb="335">
      <t>カンガ</t>
    </rPh>
    <rPh sb="343" eb="348">
      <t>シセツリヨウリツ</t>
    </rPh>
    <rPh sb="351" eb="353">
      <t>レイネン</t>
    </rPh>
    <rPh sb="354" eb="360">
      <t>ルイジダンタイヘイキン</t>
    </rPh>
    <rPh sb="361" eb="363">
      <t>ウワマワ</t>
    </rPh>
    <rPh sb="364" eb="366">
      <t>スイジュン</t>
    </rPh>
    <rPh sb="367" eb="369">
      <t>スイイ</t>
    </rPh>
    <rPh sb="374" eb="377">
      <t>ヒカクテキ</t>
    </rPh>
    <rPh sb="377" eb="380">
      <t>コウリツテキ</t>
    </rPh>
    <rPh sb="381" eb="383">
      <t>シセツ</t>
    </rPh>
    <rPh sb="384" eb="386">
      <t>ウンヨウ</t>
    </rPh>
    <rPh sb="387" eb="388">
      <t>オコナ</t>
    </rPh>
    <rPh sb="397" eb="401">
      <t>スイセンカリツ</t>
    </rPh>
    <rPh sb="404" eb="406">
      <t>レイネン</t>
    </rPh>
    <rPh sb="407" eb="413">
      <t>ルイジダンタイヘイキン</t>
    </rPh>
    <rPh sb="414" eb="415">
      <t>クラ</t>
    </rPh>
    <rPh sb="416" eb="417">
      <t>タカ</t>
    </rPh>
    <rPh sb="418" eb="420">
      <t>スイジュン</t>
    </rPh>
    <rPh sb="428" eb="431">
      <t>スイセンカ</t>
    </rPh>
    <rPh sb="431" eb="432">
      <t>リツ</t>
    </rPh>
    <rPh sb="432" eb="434">
      <t>コウジョウ</t>
    </rPh>
    <rPh sb="435" eb="436">
      <t>ハカ</t>
    </rPh>
    <phoneticPr fontId="4"/>
  </si>
  <si>
    <r>
      <t>　集落排水事業の経営状況については、収益的収支比率の減少傾向が継続しています。老朽化に伴う排水処理施設の機器更新のため、一時的に市債の発行が多大となっていることから、今後も減少傾向が続くものと思われます。
　また、経費回収率も類似団体平均より低い状況にあります。
　今後、経営手法の見直しや維持管理費などの歳出削減等について検討し、経営の健全化・効率化に向けた取り組みを</t>
    </r>
    <r>
      <rPr>
        <sz val="11"/>
        <rFont val="ＭＳ ゴシック"/>
        <family val="3"/>
        <charset val="128"/>
      </rPr>
      <t>行っていきます</t>
    </r>
    <r>
      <rPr>
        <sz val="11"/>
        <color theme="1"/>
        <rFont val="ＭＳ ゴシック"/>
        <family val="3"/>
        <charset val="128"/>
      </rPr>
      <t>。</t>
    </r>
    <rPh sb="1" eb="3">
      <t>シュウラク</t>
    </rPh>
    <rPh sb="3" eb="5">
      <t>ハイスイ</t>
    </rPh>
    <rPh sb="5" eb="7">
      <t>ジギョウ</t>
    </rPh>
    <rPh sb="8" eb="12">
      <t>ケイエイジョウキョウ</t>
    </rPh>
    <rPh sb="18" eb="25">
      <t>シュウエキテキシュウシヒリツ</t>
    </rPh>
    <rPh sb="26" eb="31">
      <t>ゲンショウ</t>
    </rPh>
    <rPh sb="31" eb="33">
      <t>ケイゾク</t>
    </rPh>
    <rPh sb="39" eb="42">
      <t>ロウキュウカ</t>
    </rPh>
    <rPh sb="43" eb="44">
      <t>トモナ</t>
    </rPh>
    <rPh sb="45" eb="51">
      <t>ハイスイショリシセツ</t>
    </rPh>
    <rPh sb="52" eb="56">
      <t>キキコウシン</t>
    </rPh>
    <rPh sb="60" eb="63">
      <t>イチジテキ</t>
    </rPh>
    <rPh sb="64" eb="66">
      <t>シサイ</t>
    </rPh>
    <rPh sb="67" eb="69">
      <t>ハッコウ</t>
    </rPh>
    <rPh sb="70" eb="72">
      <t>タダイ</t>
    </rPh>
    <rPh sb="83" eb="85">
      <t>コンゴ</t>
    </rPh>
    <rPh sb="86" eb="90">
      <t>ゲンショウケイコウ</t>
    </rPh>
    <rPh sb="91" eb="92">
      <t>ツヅ</t>
    </rPh>
    <rPh sb="96" eb="97">
      <t>オモ</t>
    </rPh>
    <rPh sb="133" eb="135">
      <t>コンゴ</t>
    </rPh>
    <rPh sb="136" eb="140">
      <t>ケイエイシュホウ</t>
    </rPh>
    <rPh sb="141" eb="143">
      <t>ミナオ</t>
    </rPh>
    <rPh sb="145" eb="150">
      <t>イジカンリヒ</t>
    </rPh>
    <rPh sb="153" eb="155">
      <t>サイシュツ</t>
    </rPh>
    <rPh sb="155" eb="157">
      <t>サクゲン</t>
    </rPh>
    <rPh sb="157" eb="158">
      <t>トウ</t>
    </rPh>
    <rPh sb="162" eb="164">
      <t>ケントウ</t>
    </rPh>
    <rPh sb="166" eb="168">
      <t>ケイエイ</t>
    </rPh>
    <rPh sb="169" eb="172">
      <t>ケンゼンカ</t>
    </rPh>
    <rPh sb="173" eb="176">
      <t>コウリツカ</t>
    </rPh>
    <rPh sb="177" eb="178">
      <t>ム</t>
    </rPh>
    <rPh sb="180" eb="181">
      <t>ト</t>
    </rPh>
    <rPh sb="182" eb="183">
      <t>ク</t>
    </rPh>
    <rPh sb="185" eb="18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</si>
</sst>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A8-407E-9191-7B1E857EBE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BA8-407E-9191-7B1E857EBE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64.34</c:v>
                </c:pt>
                <c:pt idx="1">
                  <c:v>70.86</c:v>
                </c:pt>
                <c:pt idx="2">
                  <c:v>52.45</c:v>
                </c:pt>
                <c:pt idx="3">
                  <c:v>58.04</c:v>
                </c:pt>
                <c:pt idx="4">
                  <c:v>55.36</c:v>
                </c:pt>
              </c:numCache>
            </c:numRef>
          </c:val>
          <c:extLst>
            <c:ext xmlns:c16="http://schemas.microsoft.com/office/drawing/2014/chart" uri="{C3380CC4-5D6E-409C-BE32-E72D297353CC}">
              <c16:uniqueId val="{00000000-CF2A-4EEB-9C0A-99E132631A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F2A-4EEB-9C0A-99E132631A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88.14</c:v>
                </c:pt>
                <c:pt idx="1">
                  <c:v>88.22</c:v>
                </c:pt>
                <c:pt idx="2">
                  <c:v>89.21</c:v>
                </c:pt>
                <c:pt idx="3">
                  <c:v>87.57</c:v>
                </c:pt>
                <c:pt idx="4">
                  <c:v>88.05</c:v>
                </c:pt>
              </c:numCache>
            </c:numRef>
          </c:val>
          <c:extLst>
            <c:ext xmlns:c16="http://schemas.microsoft.com/office/drawing/2014/chart" uri="{C3380CC4-5D6E-409C-BE32-E72D297353CC}">
              <c16:uniqueId val="{00000000-8B63-40BE-A54E-447CBB6734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8B63-40BE-A54E-447CBB6734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49.4</c:v>
                </c:pt>
                <c:pt idx="1">
                  <c:v>48.08</c:v>
                </c:pt>
                <c:pt idx="2">
                  <c:v>46.26</c:v>
                </c:pt>
                <c:pt idx="3">
                  <c:v>43.64</c:v>
                </c:pt>
                <c:pt idx="4">
                  <c:v>38.9</c:v>
                </c:pt>
              </c:numCache>
            </c:numRef>
          </c:val>
          <c:extLst>
            <c:ext xmlns:c16="http://schemas.microsoft.com/office/drawing/2014/chart" uri="{C3380CC4-5D6E-409C-BE32-E72D297353CC}">
              <c16:uniqueId val="{00000000-2114-451C-BCA3-05DE885ECB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14-451C-BCA3-05DE885ECB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8C-4077-8292-3F3E919A48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8C-4077-8292-3F3E919A48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B-4DB9-80C6-95E6B29ACA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B-4DB9-80C6-95E6B29ACA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C-4F75-A30E-D786E9CC6D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C-4F75-A30E-D786E9CC6D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5C-4811-875D-95B5ED0D32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5C-4811-875D-95B5ED0D32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04-40A5-B6C4-78C024EDF7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104-40A5-B6C4-78C024EDF7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31.41</c:v>
                </c:pt>
                <c:pt idx="1">
                  <c:v>30.86</c:v>
                </c:pt>
                <c:pt idx="2">
                  <c:v>30.66</c:v>
                </c:pt>
                <c:pt idx="3">
                  <c:v>29.72</c:v>
                </c:pt>
                <c:pt idx="4">
                  <c:v>28.86</c:v>
                </c:pt>
              </c:numCache>
            </c:numRef>
          </c:val>
          <c:extLst>
            <c:ext xmlns:c16="http://schemas.microsoft.com/office/drawing/2014/chart" uri="{C3380CC4-5D6E-409C-BE32-E72D297353CC}">
              <c16:uniqueId val="{00000000-AFA7-4C10-B3ED-B82A8A2760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FA7-4C10-B3ED-B82A8A2760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470.73</c:v>
                </c:pt>
                <c:pt idx="1">
                  <c:v>471.16</c:v>
                </c:pt>
                <c:pt idx="2">
                  <c:v>482.01</c:v>
                </c:pt>
                <c:pt idx="3">
                  <c:v>526.82000000000005</c:v>
                </c:pt>
                <c:pt idx="4">
                  <c:v>503.43</c:v>
                </c:pt>
              </c:numCache>
            </c:numRef>
          </c:val>
          <c:extLst>
            <c:ext xmlns:c16="http://schemas.microsoft.com/office/drawing/2014/chart" uri="{C3380CC4-5D6E-409C-BE32-E72D297353CC}">
              <c16:uniqueId val="{00000000-9419-4729-BA39-47F9A16760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419-4729-BA39-47F9A16760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4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福岡市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1554229</v>
      </c>
      <c r="AM8" s="69"/>
      <c r="AN8" s="69"/>
      <c r="AO8" s="69"/>
      <c r="AP8" s="69"/>
      <c r="AQ8" s="69"/>
      <c r="AR8" s="69"/>
      <c r="AS8" s="69"/>
      <c r="AT8" s="68">
        <f>データ!T6</f>
        <v>343.46</v>
      </c>
      <c r="AU8" s="68"/>
      <c r="AV8" s="68"/>
      <c r="AW8" s="68"/>
      <c r="AX8" s="68"/>
      <c r="AY8" s="68"/>
      <c r="AZ8" s="68"/>
      <c r="BA8" s="68"/>
      <c r="BB8" s="68">
        <f>データ!U6</f>
        <v>4525.21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v>
      </c>
      <c r="Q10" s="68"/>
      <c r="R10" s="68"/>
      <c r="S10" s="68"/>
      <c r="T10" s="68"/>
      <c r="U10" s="68"/>
      <c r="V10" s="68"/>
      <c r="W10" s="68">
        <f>データ!Q6</f>
        <v>62.91</v>
      </c>
      <c r="X10" s="68"/>
      <c r="Y10" s="68"/>
      <c r="Z10" s="68"/>
      <c r="AA10" s="68"/>
      <c r="AB10" s="68"/>
      <c r="AC10" s="68"/>
      <c r="AD10" s="69">
        <f>データ!R6</f>
        <v>2602</v>
      </c>
      <c r="AE10" s="69"/>
      <c r="AF10" s="69"/>
      <c r="AG10" s="69"/>
      <c r="AH10" s="69"/>
      <c r="AI10" s="69"/>
      <c r="AJ10" s="69"/>
      <c r="AK10" s="2"/>
      <c r="AL10" s="69">
        <f>データ!V6</f>
        <v>1515</v>
      </c>
      <c r="AM10" s="69"/>
      <c r="AN10" s="69"/>
      <c r="AO10" s="69"/>
      <c r="AP10" s="69"/>
      <c r="AQ10" s="69"/>
      <c r="AR10" s="69"/>
      <c r="AS10" s="69"/>
      <c r="AT10" s="68">
        <f>データ!W6</f>
        <v>0.54</v>
      </c>
      <c r="AU10" s="68"/>
      <c r="AV10" s="68"/>
      <c r="AW10" s="68"/>
      <c r="AX10" s="68"/>
      <c r="AY10" s="68"/>
      <c r="AZ10" s="68"/>
      <c r="BA10" s="68"/>
      <c r="BB10" s="68">
        <f>データ!X6</f>
        <v>2805.56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NEm5JahEE0jPv705VDol0X7Fg8mcYmgc/JmmJgYBeaNcJJOp4x3pwcFCoYr/dyRK5TwPIzxvpAu7FkZz4OW5A==" saltValue="XA0dpkml256yd1nKhw1V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401307</v>
      </c>
      <c r="D6" s="33">
        <f t="shared" si="3"/>
        <v>47</v>
      </c>
      <c r="E6" s="33">
        <f t="shared" si="3"/>
        <v>17</v>
      </c>
      <c r="F6" s="33">
        <f t="shared" si="3"/>
        <v>5</v>
      </c>
      <c r="G6" s="33">
        <f t="shared" si="3"/>
        <v>0</v>
      </c>
      <c r="H6" s="33" t="str">
        <f t="shared" si="3"/>
        <v>福岡県　福岡市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v>
      </c>
      <c r="Q6" s="34">
        <f t="shared" si="3"/>
        <v>62.91</v>
      </c>
      <c r="R6" s="34">
        <f t="shared" si="3"/>
        <v>2602</v>
      </c>
      <c r="S6" s="34">
        <f t="shared" si="3"/>
        <v>1554229</v>
      </c>
      <c r="T6" s="34">
        <f t="shared" si="3"/>
        <v>343.46</v>
      </c>
      <c r="U6" s="34">
        <f t="shared" si="3"/>
        <v>4525.21</v>
      </c>
      <c r="V6" s="34">
        <f t="shared" si="3"/>
        <v>1515</v>
      </c>
      <c r="W6" s="34">
        <f t="shared" si="3"/>
        <v>0.54</v>
      </c>
      <c r="X6" s="34">
        <f t="shared" si="3"/>
        <v>2805.56</v>
      </c>
      <c r="Y6" s="35">
        <f>IF(Y7="",NA(),Y7)</f>
        <v>49.4</v>
      </c>
      <c r="Z6" s="35">
        <f t="shared" ref="Z6:AH6" si="4">IF(Z7="",NA(),Z7)</f>
        <v>48.08</v>
      </c>
      <c r="AA6" s="35">
        <f t="shared" si="4"/>
        <v>46.26</v>
      </c>
      <c r="AB6" s="35">
        <f t="shared" si="4"/>
        <v>43.64</v>
      </c>
      <c r="AC6" s="35">
        <f t="shared" si="4"/>
        <v>38.9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31.41</v>
      </c>
      <c r="BR6" s="35">
        <f t="shared" ref="BR6:BZ6" si="8">IF(BR7="",NA(),BR7)</f>
        <v>30.86</v>
      </c>
      <c r="BS6" s="35">
        <f t="shared" si="8"/>
        <v>30.66</v>
      </c>
      <c r="BT6" s="35">
        <f t="shared" si="8"/>
        <v>29.72</v>
      </c>
      <c r="BU6" s="35">
        <f t="shared" si="8"/>
        <v>28.86</v>
      </c>
      <c r="BV6" s="35">
        <f t="shared" si="8"/>
        <v>52.19</v>
      </c>
      <c r="BW6" s="35">
        <f t="shared" si="8"/>
        <v>55.32</v>
      </c>
      <c r="BX6" s="35">
        <f t="shared" si="8"/>
        <v>59.8</v>
      </c>
      <c r="BY6" s="35">
        <f t="shared" si="8"/>
        <v>57.77</v>
      </c>
      <c r="BZ6" s="35">
        <f t="shared" si="8"/>
        <v>57.31</v>
      </c>
      <c r="CA6" s="34" t="str">
        <f>IF(CA7="","",IF(CA7="-","【-】","【"&amp;SUBSTITUTE(TEXT(CA7,"#,##0.00"),"-","△")&amp;"】"))</f>
        <v>【59.59】</v>
      </c>
      <c r="CB6" s="35">
        <f>IF(CB7="",NA(),CB7)</f>
        <v>470.73</v>
      </c>
      <c r="CC6" s="35">
        <f t="shared" ref="CC6:CK6" si="9">IF(CC7="",NA(),CC7)</f>
        <v>471.16</v>
      </c>
      <c r="CD6" s="35">
        <f t="shared" si="9"/>
        <v>482.01</v>
      </c>
      <c r="CE6" s="35">
        <f t="shared" si="9"/>
        <v>526.82000000000005</v>
      </c>
      <c r="CF6" s="35">
        <f t="shared" si="9"/>
        <v>503.43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64.34</v>
      </c>
      <c r="CN6" s="35">
        <f t="shared" ref="CN6:CV6" si="10">IF(CN7="",NA(),CN7)</f>
        <v>70.86</v>
      </c>
      <c r="CO6" s="35">
        <f t="shared" si="10"/>
        <v>52.45</v>
      </c>
      <c r="CP6" s="35">
        <f t="shared" si="10"/>
        <v>58.04</v>
      </c>
      <c r="CQ6" s="35">
        <f t="shared" si="10"/>
        <v>55.36</v>
      </c>
      <c r="CR6" s="35">
        <f t="shared" si="10"/>
        <v>52.31</v>
      </c>
      <c r="CS6" s="35">
        <f t="shared" si="10"/>
        <v>60.65</v>
      </c>
      <c r="CT6" s="35">
        <f t="shared" si="10"/>
        <v>51.75</v>
      </c>
      <c r="CU6" s="35">
        <f t="shared" si="10"/>
        <v>50.68</v>
      </c>
      <c r="CV6" s="35">
        <f t="shared" si="10"/>
        <v>50.14</v>
      </c>
      <c r="CW6" s="34" t="str">
        <f>IF(CW7="","",IF(CW7="-","【-】","【"&amp;SUBSTITUTE(TEXT(CW7,"#,##0.00"),"-","△")&amp;"】"))</f>
        <v>【51.30】</v>
      </c>
      <c r="CX6" s="35">
        <f>IF(CX7="",NA(),CX7)</f>
        <v>88.14</v>
      </c>
      <c r="CY6" s="35">
        <f t="shared" ref="CY6:DG6" si="11">IF(CY7="",NA(),CY7)</f>
        <v>88.22</v>
      </c>
      <c r="CZ6" s="35">
        <f t="shared" si="11"/>
        <v>89.21</v>
      </c>
      <c r="DA6" s="35">
        <f t="shared" si="11"/>
        <v>87.57</v>
      </c>
      <c r="DB6" s="35">
        <f t="shared" si="11"/>
        <v>88.05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401307</v>
      </c>
      <c r="D7" s="37">
        <v>47</v>
      </c>
      <c r="E7" s="37">
        <v>17</v>
      </c>
      <c r="F7" s="37">
        <v>5</v>
      </c>
      <c r="G7" s="37">
        <v>0</v>
      </c>
      <c r="H7" s="37" t="s">
        <v>98</v>
      </c>
      <c r="I7" s="37" t="s">
        <v>99</v>
      </c>
      <c r="J7" s="37" t="s">
        <v>100</v>
      </c>
      <c r="K7" s="37" t="s">
        <v>101</v>
      </c>
      <c r="L7" s="37" t="s">
        <v>102</v>
      </c>
      <c r="M7" s="37" t="s">
        <v>103</v>
      </c>
      <c r="N7" s="38" t="s">
        <v>104</v>
      </c>
      <c r="O7" s="38" t="s">
        <v>105</v>
      </c>
      <c r="P7" s="38">
        <v>0.1</v>
      </c>
      <c r="Q7" s="38">
        <v>62.91</v>
      </c>
      <c r="R7" s="38">
        <v>2602</v>
      </c>
      <c r="S7" s="38">
        <v>1554229</v>
      </c>
      <c r="T7" s="38">
        <v>343.46</v>
      </c>
      <c r="U7" s="38">
        <v>4525.21</v>
      </c>
      <c r="V7" s="38">
        <v>1515</v>
      </c>
      <c r="W7" s="38">
        <v>0.54</v>
      </c>
      <c r="X7" s="38">
        <v>2805.56</v>
      </c>
      <c r="Y7" s="38">
        <v>49.4</v>
      </c>
      <c r="Z7" s="38">
        <v>48.08</v>
      </c>
      <c r="AA7" s="38">
        <v>46.26</v>
      </c>
      <c r="AB7" s="38">
        <v>43.64</v>
      </c>
      <c r="AC7" s="38">
        <v>38.9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31.41</v>
      </c>
      <c r="BR7" s="38">
        <v>30.86</v>
      </c>
      <c r="BS7" s="38">
        <v>30.66</v>
      </c>
      <c r="BT7" s="38">
        <v>29.72</v>
      </c>
      <c r="BU7" s="38">
        <v>28.86</v>
      </c>
      <c r="BV7" s="38">
        <v>52.19</v>
      </c>
      <c r="BW7" s="38">
        <v>55.32</v>
      </c>
      <c r="BX7" s="38">
        <v>59.8</v>
      </c>
      <c r="BY7" s="38">
        <v>57.77</v>
      </c>
      <c r="BZ7" s="38">
        <v>57.31</v>
      </c>
      <c r="CA7" s="38">
        <v>59.59</v>
      </c>
      <c r="CB7" s="38">
        <v>470.73</v>
      </c>
      <c r="CC7" s="38">
        <v>471.16</v>
      </c>
      <c r="CD7" s="38">
        <v>482.01</v>
      </c>
      <c r="CE7" s="38">
        <v>526.82000000000005</v>
      </c>
      <c r="CF7" s="38">
        <v>503.43</v>
      </c>
      <c r="CG7" s="38">
        <v>296.14</v>
      </c>
      <c r="CH7" s="38">
        <v>283.17</v>
      </c>
      <c r="CI7" s="38">
        <v>263.76</v>
      </c>
      <c r="CJ7" s="38">
        <v>274.35000000000002</v>
      </c>
      <c r="CK7" s="38">
        <v>273.52</v>
      </c>
      <c r="CL7" s="38">
        <v>257.86</v>
      </c>
      <c r="CM7" s="38">
        <v>64.34</v>
      </c>
      <c r="CN7" s="38">
        <v>70.86</v>
      </c>
      <c r="CO7" s="38">
        <v>52.45</v>
      </c>
      <c r="CP7" s="38">
        <v>58.04</v>
      </c>
      <c r="CQ7" s="38">
        <v>55.36</v>
      </c>
      <c r="CR7" s="38">
        <v>52.31</v>
      </c>
      <c r="CS7" s="38">
        <v>60.65</v>
      </c>
      <c r="CT7" s="38">
        <v>51.75</v>
      </c>
      <c r="CU7" s="38">
        <v>50.68</v>
      </c>
      <c r="CV7" s="38">
        <v>50.14</v>
      </c>
      <c r="CW7" s="38">
        <v>51.3</v>
      </c>
      <c r="CX7" s="38">
        <v>88.14</v>
      </c>
      <c r="CY7" s="38">
        <v>88.22</v>
      </c>
      <c r="CZ7" s="38">
        <v>89.21</v>
      </c>
      <c r="DA7" s="38">
        <v>87.57</v>
      </c>
      <c r="DB7" s="38">
        <v>88.05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2021-01-24T23:30:30Z</cp:lastPrinted>
  <dcterms:created xsi:type="dcterms:W3CDTF">2020-12-04T03:08:29Z</dcterms:created>
  <dcterms:modified xsi:type="dcterms:W3CDTF">2021-01-25T04:23:47Z</dcterms:modified>
  <cp:category/>
</cp:coreProperties>
</file>