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9\Desktop\02_照会・回答（野口）\20210112_【01月22日締切】経営比較分析表の作成\回答\"/>
    </mc:Choice>
  </mc:AlternateContent>
  <workbookProtection workbookAlgorithmName="SHA-512" workbookHashValue="d+uagssnAYLgwRi5BGQCGmC4qftEUBrrSud0QzymFigvmbEaLwEykvFkhn5ixmx4PtKFiwH/HUyLH0XhiK7eAQ==" workbookSaltValue="q4AzYLWC7H+zynx3Gn8L4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BZ51" i="4"/>
  <c r="LT76" i="4"/>
  <c r="GQ51" i="4"/>
  <c r="LH30" i="4"/>
  <c r="GQ30" i="4"/>
  <c r="IE76" i="4"/>
  <c r="BZ30" i="4"/>
  <c r="HP76" i="4"/>
  <c r="BG30" i="4"/>
  <c r="BG51" i="4"/>
  <c r="FX30" i="4"/>
  <c r="AV76" i="4"/>
  <c r="KO51" i="4"/>
  <c r="LE76" i="4"/>
  <c r="FX51" i="4"/>
  <c r="KO30" i="4"/>
  <c r="FE51" i="4"/>
  <c r="JV30" i="4"/>
  <c r="HA76" i="4"/>
  <c r="AN51" i="4"/>
  <c r="FE30" i="4"/>
  <c r="AG76" i="4"/>
  <c r="JV51" i="4"/>
  <c r="KP76" i="4"/>
  <c r="AN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<sst xmlns="http://schemas.openxmlformats.org/spreadsheetml/2006/main" count="285" uniqueCount="133">
  <si>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</si>
  <si>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</si>
  <si>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</si>
  <si>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</si>
  <si>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</si>
  <si>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</si>
  <si>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</si>
  <si>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</si>
  <si>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</si>
  <si>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</si>
  <si>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</si>
  <si>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</si>
  <si>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</si>
  <si>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</si>
  <si>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</si>
  <si>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</si>
  <si>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</si>
  <si>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</si>
  <si>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</si>
  <si>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</si>
  <si>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</si>
  <si>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</si>
  <si>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</si>
  <si>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</si>
  <si>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</si>
  <si>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</si>
  <si>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</si>
  <si>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</si>
  <si>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</si>
  <si>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</si>
  <si>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</si>
  <si>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</si>
  <si>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</si>
  <si>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</si>
  <si>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</si>
  <si>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</si>
  <si>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</si>
  <si>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</si>
  <si>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</si>
  <si>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</si>
  <si>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</si>
  <si>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</si>
  <si>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</si>
  <si>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</si>
  <si>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</si>
  <si>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</si>
  <si>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</si>
  <si>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</si>
  <si>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</si>
  <si>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</si>
  <si>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</si>
  <si>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</si>
  <si>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</si>
  <si>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</si>
  <si>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</si>
  <si>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</si>
  <si>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</si>
  <si>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</si>
  <si>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</si>
  <si>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</si>
  <si>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</si>
  <si>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</si>
  <si>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</si>
  <si>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</si>
  <si>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</si>
  <si>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</si>
  <si>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</si>
  <si>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</si>
  <si>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</si>
  <si>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</si>
  <si>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</si>
  <si>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</si>
  <si>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</si>
  <si>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</si>
  <si>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</si>
  <si>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</si>
  <si>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</si>
  <si>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</si>
  <si>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</si>
  <si>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</si>
  <si>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</si>
  <si>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</si>
  <si>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</si>
  <si>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</si>
  <si>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</si>
  <si>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</si>
  <si>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</si>
  <si>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</si>
  <si>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</si>
  <si>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</si>
  <si>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</si>
  <si>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</si>
  <si>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</si>
  <si>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</si>
  <si>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</si>
  <si>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</si>
  <si>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</si>
  <si>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</si>
  <si>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</si>
  <si>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</si>
  <si>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</si>
  <si>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</si>
  <si>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</si>
  <si>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</si>
  <si>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</si>
  <si>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</si>
  <si>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</si>
  <si>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</si>
  <si>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</si>
  <si>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</si>
  <si>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</si>
  <si>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福岡市</t>
  </si>
  <si>
    <t>天神中央公園駐車場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</si>
  <si>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</si>
  <si>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</si>
  <si>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</si>
  <si>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</si>
  <si>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</si>
  <si>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</si>
  <si>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</si>
  <si>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</si>
  <si>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商業施設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</si>
  <si>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</si>
  <si>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</si>
  <si>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</si>
  <si>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</si>
  <si>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</si>
  <si>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</si>
  <si>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</si>
  <si>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「収益的収支比率」「売上高ＧＯＰ比率」「ＥＢＩＴＤＡ」とも類似施設平均値を上回っており収益性は高い。</t>
    <rPh sb="2" eb="5">
      <t>シュウエキテキ</t>
    </rPh>
    <rPh sb="5" eb="7">
      <t>シュウシ</t>
    </rPh>
    <rPh sb="7" eb="9">
      <t>ヒリツ</t>
    </rPh>
    <phoneticPr fontId="5"/>
  </si>
  <si>
    <t>　「稼働率」は類似施設の平均値を上回っている。</t>
    <phoneticPr fontId="5"/>
  </si>
  <si>
    <t>　今後10年間の設備投資見込額については、令和２年度に作成したアセットマネジメント事業費中期見込による。</t>
    <phoneticPr fontId="5"/>
  </si>
  <si>
    <t>　市営天神中央公園駐車場については，あり方を検討した結果、令和４年度から民間貸付を予定している。</t>
    <rPh sb="3" eb="9">
      <t>テンジンチュウオウコウエン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</si>
</sst>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177</c:v>
                </c:pt>
                <c:pt idx="2">
                  <c:v>210.1</c:v>
                </c:pt>
                <c:pt idx="3">
                  <c:v>184.7</c:v>
                </c:pt>
                <c:pt idx="4">
                  <c:v>127.9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C-4537-BCBD-99B63F78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C-4537-BCBD-99B63F78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1-493B-8483-07F28864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1-493B-8483-07F28864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EBD-4118-A1AF-5B85CCB74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D-4118-A1AF-5B85CCB74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BE3-4640-822E-9DF23A091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3-4640-822E-9DF23A091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A-474B-9C8E-202A4D12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A-474B-9C8E-202A4D12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7-43D7-9190-A6F54D973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7-43D7-9190-A6F54D973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302.39999999999998</c:v>
                </c:pt>
                <c:pt idx="2">
                  <c:v>325.10000000000002</c:v>
                </c:pt>
                <c:pt idx="3">
                  <c:v>336.7</c:v>
                </c:pt>
                <c:pt idx="4">
                  <c:v>341.7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0-4A45-84EF-AFB78044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0-4A45-84EF-AFB78044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43.5</c:v>
                </c:pt>
                <c:pt idx="2">
                  <c:v>57.8</c:v>
                </c:pt>
                <c:pt idx="3">
                  <c:v>50.2</c:v>
                </c:pt>
                <c:pt idx="4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5-483B-B9EA-EE7AA0F28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5-483B-B9EA-EE7AA0F28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94133</c:v>
                </c:pt>
                <c:pt idx="2">
                  <c:v>115194</c:v>
                </c:pt>
                <c:pt idx="3">
                  <c:v>104403</c:v>
                </c:pt>
                <c:pt idx="4">
                  <c:v>37536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A-42A4-9F67-9C55F541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A-42A4-9F67-9C55F541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L14" zoomScale="85" zoomScaleNormal="85" zoomScaleSheetLayoutView="70" workbookViewId="0">
      <selection activeCell="ND14" sqref="ND14:NR1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福岡県福岡市　天神中央公園駐車場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Ａ２Ｂ１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有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11963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119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地下式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33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247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400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 t="str">
        <f>データ!Y7</f>
        <v>-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210.1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184.7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127.9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 t="str">
        <f>データ!AJ7</f>
        <v>-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 t="str">
        <f>データ!DK7</f>
        <v>-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302.39999999999998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325.10000000000002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336.7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341.7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113.4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191.4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141.30000000000001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123.9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120.1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9.5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15.1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10.4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185.2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186.8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184.2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 t="str">
        <f>データ!AU7</f>
        <v>-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 t="str">
        <f>データ!BF7</f>
        <v>-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43.5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57.8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50.2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27.1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 t="str">
        <f>データ!BQ7</f>
        <v>-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94133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115194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104403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37536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177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145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108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89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37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17.5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14.3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11.8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36318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37745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35151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21556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18053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11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923661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 t="str">
        <f>データ!CZ7</f>
        <v>-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278.89999999999998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205.5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143.19999999999999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128.9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zW6OytftQkqiTWfjrpwXuhemaZCHZGP8IaHNzA2HjEgq6968KSkHsI7e66n0A4ZJwLFjAymnVZwwoTyB8tKNbg==" saltValue="+H4fWOpjmfO03PJsqOQUi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90</v>
      </c>
      <c r="AM5" s="59" t="s">
        <v>91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101</v>
      </c>
      <c r="AX5" s="59" t="s">
        <v>102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103</v>
      </c>
      <c r="BI5" s="59" t="s">
        <v>102</v>
      </c>
      <c r="BJ5" s="59" t="s">
        <v>104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99</v>
      </c>
      <c r="BS5" s="59" t="s">
        <v>103</v>
      </c>
      <c r="BT5" s="59" t="s">
        <v>91</v>
      </c>
      <c r="BU5" s="59" t="s">
        <v>100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105</v>
      </c>
      <c r="CC5" s="59" t="s">
        <v>99</v>
      </c>
      <c r="CD5" s="59" t="s">
        <v>103</v>
      </c>
      <c r="CE5" s="59" t="s">
        <v>102</v>
      </c>
      <c r="CF5" s="59" t="s">
        <v>100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88</v>
      </c>
      <c r="CP5" s="59" t="s">
        <v>89</v>
      </c>
      <c r="CQ5" s="59" t="s">
        <v>90</v>
      </c>
      <c r="CR5" s="59" t="s">
        <v>102</v>
      </c>
      <c r="CS5" s="59" t="s">
        <v>100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105</v>
      </c>
      <c r="DA5" s="59" t="s">
        <v>106</v>
      </c>
      <c r="DB5" s="59" t="s">
        <v>90</v>
      </c>
      <c r="DC5" s="59" t="s">
        <v>102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105</v>
      </c>
      <c r="DL5" s="59" t="s">
        <v>106</v>
      </c>
      <c r="DM5" s="59" t="s">
        <v>90</v>
      </c>
      <c r="DN5" s="59" t="s">
        <v>102</v>
      </c>
      <c r="DO5" s="59" t="s">
        <v>100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401307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福岡県福岡市</v>
      </c>
      <c r="I6" s="60" t="str">
        <f t="shared" si="1"/>
        <v>天神中央公園駐車場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33</v>
      </c>
      <c r="S6" s="62" t="str">
        <f t="shared" si="1"/>
        <v>商業施設</v>
      </c>
      <c r="T6" s="62" t="str">
        <f t="shared" si="1"/>
        <v>有</v>
      </c>
      <c r="U6" s="63">
        <f t="shared" si="1"/>
        <v>11963</v>
      </c>
      <c r="V6" s="63">
        <f t="shared" si="1"/>
        <v>247</v>
      </c>
      <c r="W6" s="63">
        <f t="shared" si="1"/>
        <v>400</v>
      </c>
      <c r="X6" s="62" t="str">
        <f t="shared" si="1"/>
        <v>代行制</v>
      </c>
      <c r="Y6" s="64" t="e">
        <f>IF(Y8="-",NA(),Y8)</f>
        <v>#N/A</v>
      </c>
      <c r="Z6" s="64">
        <f t="shared" ref="Z6:AH6" si="2">IF(Z8="-",NA(),Z8)</f>
        <v>177</v>
      </c>
      <c r="AA6" s="64">
        <f t="shared" si="2"/>
        <v>210.1</v>
      </c>
      <c r="AB6" s="64">
        <f t="shared" si="2"/>
        <v>184.7</v>
      </c>
      <c r="AC6" s="64">
        <f t="shared" si="2"/>
        <v>127.9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 t="e">
        <f>IF(AJ8="-",NA(),AJ8)</f>
        <v>#N/A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 t="e">
        <f>IF(BF8="-",NA(),BF8)</f>
        <v>#N/A</v>
      </c>
      <c r="BG6" s="64">
        <f t="shared" ref="BG6:BO6" si="5">IF(BG8="-",NA(),BG8)</f>
        <v>43.5</v>
      </c>
      <c r="BH6" s="64">
        <f t="shared" si="5"/>
        <v>57.8</v>
      </c>
      <c r="BI6" s="64">
        <f t="shared" si="5"/>
        <v>50.2</v>
      </c>
      <c r="BJ6" s="64">
        <f t="shared" si="5"/>
        <v>27.1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 t="e">
        <f>IF(BQ8="-",NA(),BQ8)</f>
        <v>#N/A</v>
      </c>
      <c r="BR6" s="65">
        <f t="shared" ref="BR6:BZ6" si="6">IF(BR8="-",NA(),BR8)</f>
        <v>94133</v>
      </c>
      <c r="BS6" s="65">
        <f t="shared" si="6"/>
        <v>115194</v>
      </c>
      <c r="BT6" s="65">
        <f t="shared" si="6"/>
        <v>104403</v>
      </c>
      <c r="BU6" s="65">
        <f t="shared" si="6"/>
        <v>37536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11</v>
      </c>
      <c r="CN6" s="63">
        <f t="shared" si="7"/>
        <v>923661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 t="e">
        <f>IF(CZ8="-",NA(),CZ8)</f>
        <v>#N/A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 t="e">
        <f>IF(DK8="-",NA(),DK8)</f>
        <v>#N/A</v>
      </c>
      <c r="DL6" s="64">
        <f t="shared" ref="DL6:DT6" si="9">IF(DL8="-",NA(),DL8)</f>
        <v>302.39999999999998</v>
      </c>
      <c r="DM6" s="64">
        <f t="shared" si="9"/>
        <v>325.10000000000002</v>
      </c>
      <c r="DN6" s="64">
        <f t="shared" si="9"/>
        <v>336.7</v>
      </c>
      <c r="DO6" s="64">
        <f t="shared" si="9"/>
        <v>341.7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401307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福岡県　福岡市</v>
      </c>
      <c r="I7" s="60" t="str">
        <f t="shared" si="10"/>
        <v>天神中央公園駐車場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33</v>
      </c>
      <c r="S7" s="62" t="str">
        <f t="shared" si="10"/>
        <v>商業施設</v>
      </c>
      <c r="T7" s="62" t="str">
        <f t="shared" si="10"/>
        <v>有</v>
      </c>
      <c r="U7" s="63">
        <f t="shared" si="10"/>
        <v>11963</v>
      </c>
      <c r="V7" s="63">
        <f t="shared" si="10"/>
        <v>247</v>
      </c>
      <c r="W7" s="63">
        <f t="shared" si="10"/>
        <v>400</v>
      </c>
      <c r="X7" s="62" t="str">
        <f t="shared" si="10"/>
        <v>代行制</v>
      </c>
      <c r="Y7" s="64" t="str">
        <f>Y8</f>
        <v>-</v>
      </c>
      <c r="Z7" s="64">
        <f t="shared" ref="Z7:AH7" si="11">Z8</f>
        <v>177</v>
      </c>
      <c r="AA7" s="64">
        <f t="shared" si="11"/>
        <v>210.1</v>
      </c>
      <c r="AB7" s="64">
        <f t="shared" si="11"/>
        <v>184.7</v>
      </c>
      <c r="AC7" s="64">
        <f t="shared" si="11"/>
        <v>127.9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 t="str">
        <f>AJ8</f>
        <v>-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 t="str">
        <f>AU8</f>
        <v>-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 t="str">
        <f>BF8</f>
        <v>-</v>
      </c>
      <c r="BG7" s="64">
        <f t="shared" ref="BG7:BO7" si="14">BG8</f>
        <v>43.5</v>
      </c>
      <c r="BH7" s="64">
        <f t="shared" si="14"/>
        <v>57.8</v>
      </c>
      <c r="BI7" s="64">
        <f t="shared" si="14"/>
        <v>50.2</v>
      </c>
      <c r="BJ7" s="64">
        <f t="shared" si="14"/>
        <v>27.1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 t="str">
        <f>BQ8</f>
        <v>-</v>
      </c>
      <c r="BR7" s="65">
        <f t="shared" ref="BR7:BZ7" si="15">BR8</f>
        <v>94133</v>
      </c>
      <c r="BS7" s="65">
        <f t="shared" si="15"/>
        <v>115194</v>
      </c>
      <c r="BT7" s="65">
        <f t="shared" si="15"/>
        <v>104403</v>
      </c>
      <c r="BU7" s="65">
        <f t="shared" si="15"/>
        <v>37536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11</v>
      </c>
      <c r="CN7" s="63">
        <f>CN8</f>
        <v>923661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 t="str">
        <f>CZ8</f>
        <v>-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 t="str">
        <f>DK8</f>
        <v>-</v>
      </c>
      <c r="DL7" s="64">
        <f t="shared" ref="DL7:DT7" si="17">DL8</f>
        <v>302.39999999999998</v>
      </c>
      <c r="DM7" s="64">
        <f t="shared" si="17"/>
        <v>325.10000000000002</v>
      </c>
      <c r="DN7" s="64">
        <f t="shared" si="17"/>
        <v>336.7</v>
      </c>
      <c r="DO7" s="64">
        <f t="shared" si="17"/>
        <v>341.7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401307</v>
      </c>
      <c r="D8" s="67">
        <v>47</v>
      </c>
      <c r="E8" s="67">
        <v>14</v>
      </c>
      <c r="F8" s="67">
        <v>0</v>
      </c>
      <c r="G8" s="67">
        <v>5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33</v>
      </c>
      <c r="S8" s="69" t="s">
        <v>121</v>
      </c>
      <c r="T8" s="69" t="s">
        <v>122</v>
      </c>
      <c r="U8" s="70">
        <v>11963</v>
      </c>
      <c r="V8" s="70">
        <v>247</v>
      </c>
      <c r="W8" s="70">
        <v>400</v>
      </c>
      <c r="X8" s="69" t="s">
        <v>123</v>
      </c>
      <c r="Y8" s="71" t="s">
        <v>115</v>
      </c>
      <c r="Z8" s="71">
        <v>177</v>
      </c>
      <c r="AA8" s="71">
        <v>210.1</v>
      </c>
      <c r="AB8" s="71">
        <v>184.7</v>
      </c>
      <c r="AC8" s="71">
        <v>127.9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 t="s">
        <v>115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 t="s">
        <v>115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 t="s">
        <v>115</v>
      </c>
      <c r="BG8" s="71">
        <v>43.5</v>
      </c>
      <c r="BH8" s="71">
        <v>57.8</v>
      </c>
      <c r="BI8" s="71">
        <v>50.2</v>
      </c>
      <c r="BJ8" s="71">
        <v>27.1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 t="s">
        <v>115</v>
      </c>
      <c r="BR8" s="72">
        <v>94133</v>
      </c>
      <c r="BS8" s="72">
        <v>115194</v>
      </c>
      <c r="BT8" s="73">
        <v>104403</v>
      </c>
      <c r="BU8" s="73">
        <v>37536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11</v>
      </c>
      <c r="CN8" s="70">
        <v>923661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 t="s">
        <v>115</v>
      </c>
      <c r="DA8" s="71">
        <v>0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 t="s">
        <v>115</v>
      </c>
      <c r="DL8" s="71">
        <v>302.39999999999998</v>
      </c>
      <c r="DM8" s="71">
        <v>325.10000000000002</v>
      </c>
      <c r="DN8" s="71">
        <v>336.7</v>
      </c>
      <c r="DO8" s="71">
        <v>341.7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FINE_User</cp:lastModifiedBy>
  <dcterms:created xsi:type="dcterms:W3CDTF">2020-12-04T03:40:15Z</dcterms:created>
  <dcterms:modified xsi:type="dcterms:W3CDTF">2021-01-20T06:45:05Z</dcterms:modified>
  <cp:category/>
</cp:coreProperties>
</file>