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0158403\Desktop\"/>
    </mc:Choice>
  </mc:AlternateContent>
  <xr:revisionPtr revIDLastSave="0" documentId="8_{0C0F0699-8C6D-4B7C-BA72-73EB20D06745}" xr6:coauthVersionLast="44" xr6:coauthVersionMax="44" xr10:uidLastSave="{00000000-0000-0000-0000-000000000000}"/>
  <workbookProtection workbookAlgorithmName="SHA-512" workbookHashValue="lMvhNSCk3ylSHvhLj2qZHuqnEqrMM2x9G4KiSMnKTTSo/nQpm7qvxSpwCapzDJE6eLmYPdbObiPpfJfUjfZhrA==" workbookSaltValue="IuNr2apJPKn+Jgd+6/uMl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OY81" i="4"/>
  <c r="MW81" i="4"/>
  <c r="JN81" i="4"/>
  <c r="EC81" i="4"/>
  <c r="CA81" i="4"/>
  <c r="AZ81" i="4"/>
  <c r="Y81" i="4"/>
  <c r="NX80" i="4"/>
  <c r="KO80" i="4"/>
  <c r="JN80" i="4"/>
  <c r="IM80" i="4"/>
  <c r="GK80" i="4"/>
  <c r="DB80" i="4"/>
  <c r="RA79" i="4"/>
  <c r="PZ79" i="4"/>
  <c r="MW79" i="4"/>
  <c r="JN79" i="4"/>
  <c r="HL79" i="4"/>
  <c r="DB79" i="4"/>
  <c r="RH56" i="4"/>
  <c r="QN56" i="4"/>
  <c r="OZ56" i="4"/>
  <c r="OF56" i="4"/>
  <c r="MN56" i="4"/>
  <c r="JL56" i="4"/>
  <c r="GZ56" i="4"/>
  <c r="GF56" i="4"/>
  <c r="FL56" i="4"/>
  <c r="CZ56" i="4"/>
  <c r="BL56" i="4"/>
  <c r="AR56" i="4"/>
  <c r="X56" i="4"/>
  <c r="PT55" i="4"/>
  <c r="OZ55" i="4"/>
  <c r="OF55" i="4"/>
  <c r="KF55" i="4"/>
  <c r="HT55" i="4"/>
  <c r="GZ55" i="4"/>
  <c r="GF55" i="4"/>
  <c r="ER55" i="4"/>
  <c r="CF55" i="4"/>
  <c r="BL55" i="4"/>
  <c r="QN54" i="4"/>
  <c r="MN54" i="4"/>
  <c r="LT54" i="4"/>
  <c r="JL54" i="4"/>
  <c r="GZ54" i="4"/>
  <c r="FL54" i="4"/>
  <c r="CF54" i="4"/>
  <c r="RH33" i="4"/>
  <c r="QN33" i="4"/>
  <c r="OZ33" i="4"/>
  <c r="OF33" i="4"/>
  <c r="MN33" i="4"/>
  <c r="LT33" i="4"/>
  <c r="JL33" i="4"/>
  <c r="GZ33" i="4"/>
  <c r="CZ33" i="4"/>
  <c r="CF33" i="4"/>
  <c r="BL33" i="4"/>
  <c r="AR33" i="4"/>
  <c r="X33" i="4"/>
  <c r="RH32" i="4"/>
  <c r="PT32" i="4"/>
  <c r="OZ32" i="4"/>
  <c r="OF32" i="4"/>
  <c r="MN32" i="4"/>
  <c r="KF32" i="4"/>
  <c r="JL32" i="4"/>
  <c r="HT32" i="4"/>
  <c r="ER32" i="4"/>
  <c r="CF32" i="4"/>
  <c r="QN31" i="4"/>
  <c r="MN31" i="4"/>
  <c r="LT31" i="4"/>
  <c r="JL31" i="4"/>
  <c r="GZ31" i="4"/>
  <c r="FL31" i="4"/>
  <c r="CF31" i="4"/>
  <c r="LZ10" i="4"/>
  <c r="IT10" i="4"/>
  <c r="FN10" i="4"/>
  <c r="CH10" i="4"/>
  <c r="B10" i="4"/>
  <c r="PF8" i="4"/>
  <c r="LZ8" i="4"/>
  <c r="IT8" i="4"/>
  <c r="FN8" i="4"/>
  <c r="CH8" i="4"/>
  <c r="B8" i="4"/>
  <c r="B5" i="4"/>
  <c r="GF31" i="4" l="1"/>
  <c r="KF31" i="4"/>
  <c r="OF31" i="4"/>
  <c r="RH31" i="4"/>
  <c r="GF54" i="4"/>
  <c r="KF54" i="4"/>
  <c r="OF54" i="4"/>
  <c r="RH54" i="4"/>
  <c r="KZ55" i="4"/>
  <c r="KF56" i="4"/>
  <c r="IM79" i="4"/>
  <c r="NX79" i="4"/>
  <c r="Y80" i="4"/>
  <c r="EC80" i="4"/>
  <c r="OY80" i="4"/>
  <c r="GK81" i="4"/>
  <c r="KO81" i="4"/>
  <c r="X31" i="4"/>
  <c r="CZ31" i="4"/>
  <c r="KZ31" i="4"/>
  <c r="OZ31" i="4"/>
  <c r="AR32" i="4"/>
  <c r="GF32" i="4"/>
  <c r="FL33" i="4"/>
  <c r="KF33" i="4"/>
  <c r="X54" i="4"/>
  <c r="CZ54" i="4"/>
  <c r="KZ54" i="4"/>
  <c r="OZ54" i="4"/>
  <c r="X55" i="4"/>
  <c r="CZ55" i="4"/>
  <c r="LT55" i="4"/>
  <c r="KZ56" i="4"/>
  <c r="Y79" i="4"/>
  <c r="EC79" i="4"/>
  <c r="OY79" i="4"/>
  <c r="AZ80" i="4"/>
  <c r="PZ80" i="4"/>
  <c r="HL81" i="4"/>
  <c r="AR31" i="4"/>
  <c r="ER31" i="4"/>
  <c r="HT31" i="4"/>
  <c r="PT31" i="4"/>
  <c r="BL32" i="4"/>
  <c r="GZ32" i="4"/>
  <c r="LT32" i="4"/>
  <c r="GF33" i="4"/>
  <c r="KZ33" i="4"/>
  <c r="AR54" i="4"/>
  <c r="ER54" i="4"/>
  <c r="HT54" i="4"/>
  <c r="PT54" i="4"/>
  <c r="AR55" i="4"/>
  <c r="JL55" i="4"/>
  <c r="MN55" i="4"/>
  <c r="RH55" i="4"/>
  <c r="CF56" i="4"/>
  <c r="LT56" i="4"/>
  <c r="PT56" i="4"/>
  <c r="AZ79" i="4"/>
  <c r="GK79" i="4"/>
  <c r="KO79" i="4"/>
  <c r="CA80" i="4"/>
  <c r="HL80" i="4"/>
  <c r="MW80" i="4"/>
  <c r="RA80" i="4"/>
  <c r="DB81" i="4"/>
  <c r="IM81" i="4"/>
  <c r="NX81" i="4"/>
  <c r="AR10" i="5"/>
  <c r="DH10" i="5"/>
  <c r="BP10" i="5"/>
  <c r="DR10" i="5"/>
  <c r="BL31" i="4"/>
  <c r="BL54" i="4"/>
  <c r="CA79" i="4"/>
  <c r="X10" i="5"/>
  <c r="BZ10" i="5"/>
  <c r="EB10" i="5"/>
  <c r="AH10" i="5"/>
  <c r="CJ10" i="5"/>
  <c r="X32" i="4"/>
  <c r="KZ32" i="4"/>
  <c r="HT33" i="4"/>
  <c r="PT33" i="4"/>
  <c r="ER56" i="4"/>
  <c r="V10" i="5"/>
  <c r="AF10" i="5"/>
  <c r="AJ10" i="5"/>
  <c r="AT10" i="5"/>
  <c r="BD10" i="5"/>
  <c r="BN10" i="5"/>
  <c r="BX10" i="5"/>
  <c r="CB10" i="5"/>
  <c r="CL10" i="5"/>
  <c r="CV10" i="5"/>
  <c r="DF10" i="5"/>
  <c r="DP10" i="5"/>
  <c r="DT10" i="5"/>
  <c r="ED10" i="5"/>
  <c r="AG11" i="5"/>
  <c r="BE11" i="5"/>
  <c r="BY11" i="5"/>
  <c r="CW11" i="5"/>
  <c r="ER33" i="4"/>
  <c r="HT56" i="4"/>
  <c r="W10" i="5"/>
  <c r="AG10" i="5"/>
  <c r="AQ10" i="5"/>
  <c r="AU10" i="5"/>
  <c r="BE10" i="5"/>
  <c r="BO10" i="5"/>
  <c r="BY10" i="5"/>
  <c r="CI10" i="5"/>
  <c r="CM10" i="5"/>
  <c r="CW10" i="5"/>
  <c r="DG10" i="5"/>
  <c r="DQ10" i="5"/>
  <c r="EA10" i="5"/>
  <c r="EE10" i="5"/>
  <c r="BB10" i="5"/>
  <c r="BF10" i="5"/>
  <c r="CT10" i="5"/>
  <c r="CX10" i="5"/>
  <c r="Y11"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<sst xmlns="http://schemas.openxmlformats.org/spreadsheetml/2006/main" count="262" uniqueCount="109">
  <si>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</si>
  <si>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</si>
  <si>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</si>
  <si>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</si>
  <si>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</si>
  <si>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</si>
  <si>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</si>
  <si>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</si>
  <si>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</si>
  <si>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</si>
  <si>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</si>
  <si>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</si>
  <si>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</si>
  <si>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</si>
  <si>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</si>
  <si>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</si>
  <si>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</si>
  <si>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</si>
  <si>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</si>
  <si>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</si>
  <si>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</si>
  <si>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</si>
  <si>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</si>
  <si>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</si>
  <si>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</si>
  <si>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</si>
  <si>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</si>
  <si>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</si>
  <si>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</si>
  <si>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</si>
  <si>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</si>
  <si>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</si>
  <si>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</si>
  <si>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</si>
  <si>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</si>
  <si>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</si>
  <si>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</si>
  <si>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</si>
  <si>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</si>
  <si>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</si>
  <si>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</si>
  <si>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</si>
  <si>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</si>
  <si>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</si>
  <si>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</si>
  <si>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</si>
  <si>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</si>
  <si>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</si>
  <si>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</si>
  <si>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</si>
  <si>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</si>
  <si>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</si>
  <si>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</si>
  <si>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</si>
  <si>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</si>
  <si>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</si>
  <si>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</si>
  <si>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</si>
  <si>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</si>
  <si>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</si>
  <si>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</si>
  <si>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</si>
  <si>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</si>
  <si>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</si>
  <si>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</si>
  <si>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</si>
  <si>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</si>
  <si>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</si>
  <si>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</si>
  <si>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</si>
  <si>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</si>
  <si>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</si>
  <si>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</si>
  <si>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</si>
  <si>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</si>
  <si>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</si>
  <si>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</si>
  <si>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</si>
  <si>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</si>
  <si>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</si>
  <si>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</si>
  <si>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</si>
  <si>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</si>
  <si>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</si>
  <si>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</si>
  <si>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</si>
  <si>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</si>
  <si>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</si>
  <si>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</si>
  <si>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</si>
  <si>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431001</t>
  </si>
  <si>
    <t>46</t>
  </si>
  <si>
    <t>02</t>
  </si>
  <si>
    <t>0</t>
  </si>
  <si>
    <t>000</t>
  </si>
  <si>
    <t>熊本県　熊本市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</si>
  <si>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</si>
  <si>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</si>
  <si>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</si>
  <si>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</si>
  <si>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</si>
  <si>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</si>
  <si>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</si>
  <si>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</si>
  <si>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</si>
  <si>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</si>
  <si>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施設及び管路は、平成5年度以降に整備を行っているため、ほとんどの資産が法定耐用年数を超過していません。
  ①有形固定資産減価償却率は、類似団体平均値より低い状態です。
  ②③法定耐用年数を迎える管路がないため、更新を行っていません。</t>
    <phoneticPr fontId="5"/>
  </si>
  <si>
    <t xml:space="preserve">  工業用水道を供給する城南工業団地の空き区画に熊本地震の被災者支援策として応急仮設住宅が建設されている中、平成30年度中の給水事業所数の減が通年化したことや使用水量が減少したことなどにより料金収入が減少したものの、費用のすべてを収益で賄うことができたため、一般会計からの繰り入れを受けることなく、当年度純利益を計上することが出来ました。
  今後は、令和元年度に策定した熊本市上下水道事業経営戦略に基づき、引き続き関係部局との連携を図り、経営の安定化に取り組んでいきます。</t>
    <rPh sb="19" eb="20">
      <t>ア</t>
    </rPh>
    <rPh sb="21" eb="23">
      <t>クカク</t>
    </rPh>
    <rPh sb="24" eb="26">
      <t>クマモト</t>
    </rPh>
    <rPh sb="26" eb="28">
      <t>ジシン</t>
    </rPh>
    <rPh sb="52" eb="53">
      <t>ナカ</t>
    </rPh>
    <rPh sb="54" eb="56">
      <t>ヘイセイ</t>
    </rPh>
    <rPh sb="58" eb="60">
      <t>ネンド</t>
    </rPh>
    <rPh sb="60" eb="61">
      <t>チュウ</t>
    </rPh>
    <rPh sb="62" eb="64">
      <t>キュウスイ</t>
    </rPh>
    <rPh sb="64" eb="66">
      <t>ジギョウ</t>
    </rPh>
    <rPh sb="66" eb="67">
      <t>ショ</t>
    </rPh>
    <rPh sb="67" eb="68">
      <t>スウ</t>
    </rPh>
    <rPh sb="69" eb="70">
      <t>ゲン</t>
    </rPh>
    <rPh sb="71" eb="74">
      <t>ツウネンカ</t>
    </rPh>
    <rPh sb="79" eb="81">
      <t>シヨウ</t>
    </rPh>
    <rPh sb="81" eb="83">
      <t>スイリョウ</t>
    </rPh>
    <rPh sb="84" eb="86">
      <t>ゲンショウ</t>
    </rPh>
    <rPh sb="95" eb="97">
      <t>リョウキン</t>
    </rPh>
    <rPh sb="97" eb="99">
      <t>シュウニュウ</t>
    </rPh>
    <rPh sb="100" eb="102">
      <t>ゲンショウ</t>
    </rPh>
    <rPh sb="108" eb="110">
      <t>ヒヨウ</t>
    </rPh>
    <rPh sb="115" eb="117">
      <t>シュウエキ</t>
    </rPh>
    <rPh sb="118" eb="119">
      <t>マカナ</t>
    </rPh>
    <rPh sb="129" eb="131">
      <t>イッパン</t>
    </rPh>
    <rPh sb="131" eb="133">
      <t>カイケイ</t>
    </rPh>
    <rPh sb="136" eb="137">
      <t>ク</t>
    </rPh>
    <rPh sb="138" eb="139">
      <t>イ</t>
    </rPh>
    <rPh sb="141" eb="142">
      <t>ウ</t>
    </rPh>
    <rPh sb="149" eb="152">
      <t>トウネンド</t>
    </rPh>
    <rPh sb="152" eb="155">
      <t>ジュンリエキ</t>
    </rPh>
    <rPh sb="156" eb="158">
      <t>ケイジョウ</t>
    </rPh>
    <rPh sb="163" eb="165">
      <t>デキ</t>
    </rPh>
    <rPh sb="172" eb="174">
      <t>コンゴ</t>
    </rPh>
    <rPh sb="176" eb="178">
      <t>レイワ</t>
    </rPh>
    <rPh sb="178" eb="179">
      <t>ガン</t>
    </rPh>
    <rPh sb="179" eb="181">
      <t>ネンド</t>
    </rPh>
    <rPh sb="182" eb="184">
      <t>サクテイ</t>
    </rPh>
    <rPh sb="186" eb="189">
      <t>クマモトシ</t>
    </rPh>
    <rPh sb="189" eb="191">
      <t>ジョウゲ</t>
    </rPh>
    <rPh sb="227" eb="228">
      <t>ト</t>
    </rPh>
    <rPh sb="229" eb="230">
      <t>ク</t>
    </rPh>
    <phoneticPr fontId="5"/>
  </si>
  <si>
    <t xml:space="preserve">  本市の工業用水道事業は、平成22年3月23日旧城南町との合併により引き継がれました。平成6年に分譲が開始され、平成10年度から入地が始まり、現在11社に供給しております。規模が非常に小さいため、効率化を進めるには限界がある状態です。
  ①経常収支比率は、100％以上を維持し、単年度収支は黒字で推移しています。
  ②累積欠損金比率は、0％を示していますが、これは収益的収支に不足が生じた際、一般会計から繰り入れを行っている事によるものです。
  ③流動比率は、類似団体平均値を上回っており、十分な支払い能力がある状態です。
  ④企業債残高対給水収益比率は、平成28年度に起きた熊本地震復旧のため借入を行った事により上昇しました。
  ⑤料金回収率は、平成27年度以降、減価償却費などの経常的な経費が減少したため、全国平均を上回っております。
  ⑥給水原価は、減価償却費などの経常的な経費が減少した平成27年度以降、類似団体平均値とほぼ同じ状態です。
  ⑦施設利用率は、工業団地において未分譲地があるため、配水量の伸び悩みにより類似団体平均値よりも低く推移しています。
  ⑧契約率は、施設利用率同様に工業団地の未分譲地があるため、責任水量制の伸び悩みにより類似団体平均値より低く推移しています。</t>
    <rPh sb="205" eb="206">
      <t>ク</t>
    </rPh>
    <rPh sb="207" eb="208">
      <t>イ</t>
    </rPh>
    <rPh sb="312" eb="31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</si>
</sst>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29.22</c:v>
                </c:pt>
                <c:pt idx="1">
                  <c:v>31.84</c:v>
                </c:pt>
                <c:pt idx="2">
                  <c:v>34.67</c:v>
                </c:pt>
                <c:pt idx="3">
                  <c:v>35</c:v>
                </c:pt>
                <c:pt idx="4">
                  <c:v>38.01</c:v>
                </c:pt>
              </c:numCache>
            </c:numRef>
          </c:val>
          <c:extLst>
            <c:ext xmlns:c16="http://schemas.microsoft.com/office/drawing/2014/chart" uri="{C3380CC4-5D6E-409C-BE32-E72D297353CC}">
              <c16:uniqueId val="{00000000-FA85-4CC2-9522-4455527F20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FA85-4CC2-9522-4455527F20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3-4CA6-9D08-29707E3828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A5A3-4CA6-9D08-29707E3828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108.88</c:v>
                </c:pt>
                <c:pt idx="1">
                  <c:v>122.05</c:v>
                </c:pt>
                <c:pt idx="2">
                  <c:v>128.9</c:v>
                </c:pt>
                <c:pt idx="3">
                  <c:v>117.6</c:v>
                </c:pt>
                <c:pt idx="4">
                  <c:v>110.1</c:v>
                </c:pt>
              </c:numCache>
            </c:numRef>
          </c:val>
          <c:extLst>
            <c:ext xmlns:c16="http://schemas.microsoft.com/office/drawing/2014/chart" uri="{C3380CC4-5D6E-409C-BE32-E72D297353CC}">
              <c16:uniqueId val="{00000000-584E-4C59-B1BD-B6114DAB1C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584E-4C59-B1BD-B6114DAB1C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63-4740-AF8E-4513F340F8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6363-4740-AF8E-4513F340F8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F9-42FA-8647-4DF39E54AC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31F9-42FA-8647-4DF39E54AC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14605.61</c:v>
                </c:pt>
                <c:pt idx="1">
                  <c:v>2997.85</c:v>
                </c:pt>
                <c:pt idx="2">
                  <c:v>3422.83</c:v>
                </c:pt>
                <c:pt idx="3">
                  <c:v>16096.23</c:v>
                </c:pt>
                <c:pt idx="4">
                  <c:v>6223</c:v>
                </c:pt>
              </c:numCache>
            </c:numRef>
          </c:val>
          <c:extLst>
            <c:ext xmlns:c16="http://schemas.microsoft.com/office/drawing/2014/chart" uri="{C3380CC4-5D6E-409C-BE32-E72D297353CC}">
              <c16:uniqueId val="{00000000-6BFB-4166-AEAA-4B31BEB7B1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6BFB-4166-AEAA-4B31BEB7B1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31.08</c:v>
                </c:pt>
                <c:pt idx="2">
                  <c:v>29.57</c:v>
                </c:pt>
                <c:pt idx="3">
                  <c:v>30.24</c:v>
                </c:pt>
                <c:pt idx="4">
                  <c:v>32.729999999999997</c:v>
                </c:pt>
              </c:numCache>
            </c:numRef>
          </c:val>
          <c:extLst>
            <c:ext xmlns:c16="http://schemas.microsoft.com/office/drawing/2014/chart" uri="{C3380CC4-5D6E-409C-BE32-E72D297353CC}">
              <c16:uniqueId val="{00000000-5820-4014-97AA-C57CC039A2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5820-4014-97AA-C57CC039A2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117.64</c:v>
                </c:pt>
                <c:pt idx="1">
                  <c:v>141.33000000000001</c:v>
                </c:pt>
                <c:pt idx="2">
                  <c:v>121.87</c:v>
                </c:pt>
                <c:pt idx="3">
                  <c:v>131.75</c:v>
                </c:pt>
                <c:pt idx="4">
                  <c:v>118.69</c:v>
                </c:pt>
              </c:numCache>
            </c:numRef>
          </c:val>
          <c:extLst>
            <c:ext xmlns:c16="http://schemas.microsoft.com/office/drawing/2014/chart" uri="{C3380CC4-5D6E-409C-BE32-E72D297353CC}">
              <c16:uniqueId val="{00000000-F508-47BF-9EF7-DA268DC726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F508-47BF-9EF7-DA268DC726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44.4</c:v>
                </c:pt>
                <c:pt idx="1">
                  <c:v>39.26</c:v>
                </c:pt>
                <c:pt idx="2">
                  <c:v>44.76</c:v>
                </c:pt>
                <c:pt idx="3">
                  <c:v>41.83</c:v>
                </c:pt>
                <c:pt idx="4">
                  <c:v>45.16</c:v>
                </c:pt>
              </c:numCache>
            </c:numRef>
          </c:val>
          <c:extLst>
            <c:ext xmlns:c16="http://schemas.microsoft.com/office/drawing/2014/chart" uri="{C3380CC4-5D6E-409C-BE32-E72D297353CC}">
              <c16:uniqueId val="{00000000-CA11-42F2-A524-5A1E3AE8FF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CA11-42F2-A524-5A1E3AE8FF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9.9</c:v>
                </c:pt>
                <c:pt idx="1">
                  <c:v>11.2</c:v>
                </c:pt>
                <c:pt idx="2">
                  <c:v>11.6</c:v>
                </c:pt>
                <c:pt idx="3">
                  <c:v>11.2</c:v>
                </c:pt>
                <c:pt idx="4">
                  <c:v>10.4</c:v>
                </c:pt>
              </c:numCache>
            </c:numRef>
          </c:val>
          <c:extLst>
            <c:ext xmlns:c16="http://schemas.microsoft.com/office/drawing/2014/chart" uri="{C3380CC4-5D6E-409C-BE32-E72D297353CC}">
              <c16:uniqueId val="{00000000-58CF-4C78-8450-A3FE1E621D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58CF-4C78-8450-A3FE1E621D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14.5</c:v>
                </c:pt>
                <c:pt idx="1">
                  <c:v>15.5</c:v>
                </c:pt>
                <c:pt idx="2">
                  <c:v>16.899999999999999</c:v>
                </c:pt>
                <c:pt idx="3">
                  <c:v>14.5</c:v>
                </c:pt>
                <c:pt idx="4">
                  <c:v>15.2</c:v>
                </c:pt>
              </c:numCache>
            </c:numRef>
          </c:val>
          <c:extLst>
            <c:ext xmlns:c16="http://schemas.microsoft.com/office/drawing/2014/chart" uri="{C3380CC4-5D6E-409C-BE32-E72D297353CC}">
              <c16:uniqueId val="{00000000-1C4C-4879-99AF-818604D025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1C4C-4879-99AF-818604D025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N13"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熊本県　熊本市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104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98.3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152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108</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108.88</v>
      </c>
      <c r="Y32" s="129"/>
      <c r="Z32" s="129"/>
      <c r="AA32" s="129"/>
      <c r="AB32" s="129"/>
      <c r="AC32" s="129"/>
      <c r="AD32" s="129"/>
      <c r="AE32" s="129"/>
      <c r="AF32" s="129"/>
      <c r="AG32" s="129"/>
      <c r="AH32" s="129"/>
      <c r="AI32" s="129"/>
      <c r="AJ32" s="129"/>
      <c r="AK32" s="129"/>
      <c r="AL32" s="129"/>
      <c r="AM32" s="129"/>
      <c r="AN32" s="129"/>
      <c r="AO32" s="129"/>
      <c r="AP32" s="129"/>
      <c r="AQ32" s="130"/>
      <c r="AR32" s="128">
        <f>データ!U6</f>
        <v>122.05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128.9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117.6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110.1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14605.61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2997.85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3422.83</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16096.23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6223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31.08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29.57</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30.24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32.729999999999997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118.03</v>
      </c>
      <c r="Y33" s="129"/>
      <c r="Z33" s="129"/>
      <c r="AA33" s="129"/>
      <c r="AB33" s="129"/>
      <c r="AC33" s="129"/>
      <c r="AD33" s="129"/>
      <c r="AE33" s="129"/>
      <c r="AF33" s="129"/>
      <c r="AG33" s="129"/>
      <c r="AH33" s="129"/>
      <c r="AI33" s="129"/>
      <c r="AJ33" s="129"/>
      <c r="AK33" s="129"/>
      <c r="AL33" s="129"/>
      <c r="AM33" s="129"/>
      <c r="AN33" s="129"/>
      <c r="AO33" s="129"/>
      <c r="AP33" s="129"/>
      <c r="AQ33" s="130"/>
      <c r="AR33" s="128">
        <f>データ!Z6</f>
        <v>120</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113.67</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110.79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108.76</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101.87</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115.82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118.97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121.15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125.8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742.59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549.77</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730.25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868.31</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732.52</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430.97</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536.28</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514.66</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504.81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498.01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117.64</v>
      </c>
      <c r="Y55" s="129"/>
      <c r="Z55" s="129"/>
      <c r="AA55" s="129"/>
      <c r="AB55" s="129"/>
      <c r="AC55" s="129"/>
      <c r="AD55" s="129"/>
      <c r="AE55" s="129"/>
      <c r="AF55" s="129"/>
      <c r="AG55" s="129"/>
      <c r="AH55" s="129"/>
      <c r="AI55" s="129"/>
      <c r="AJ55" s="129"/>
      <c r="AK55" s="129"/>
      <c r="AL55" s="129"/>
      <c r="AM55" s="129"/>
      <c r="AN55" s="129"/>
      <c r="AO55" s="129"/>
      <c r="AP55" s="129"/>
      <c r="AQ55" s="130"/>
      <c r="AR55" s="128">
        <f>データ!BM6</f>
        <v>141.33000000000001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121.87</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131.75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118.69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44.4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39.26</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44.76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41.83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45.16</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9.9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11.2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11.6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11.2</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10.4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14.5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15.5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16.899999999999999</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14.5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15.2</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100.16</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100.54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95.99</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94.91</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90.22</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42.5</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42.19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44.55</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47.36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49.94</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35.909999999999997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35.54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35.24</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35.22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34.92</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52.54</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50.81</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50.28</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51.42</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50.9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107</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29.22</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31.84</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34.67</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35</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38.01</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53.92</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53.32</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53.4</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53.49</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54.3</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3.4</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3.56</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3.46</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3.28</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4.66</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0.19</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0.06</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0.02</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0.06</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37</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38</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8w6qR0ux7PpCqTJ4YzoAA+J/NQvTAQs9I+A9QSi3cGdqkBzLtgFh5l4lXrWElCkRyiS9PFOyW+HS7shzguTUkQ==" saltValue="jsy+p5LuaKsN42S+U9ESQ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108.88</v>
      </c>
      <c r="U6" s="52">
        <f>U7</f>
        <v>122.05</v>
      </c>
      <c r="V6" s="52">
        <f>V7</f>
        <v>128.9</v>
      </c>
      <c r="W6" s="52">
        <f>W7</f>
        <v>117.6</v>
      </c>
      <c r="X6" s="52">
        <f t="shared" si="3"/>
        <v>110.1</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14605.61</v>
      </c>
      <c r="AQ6" s="52">
        <f>AQ7</f>
        <v>2997.85</v>
      </c>
      <c r="AR6" s="52">
        <f>AR7</f>
        <v>3422.83</v>
      </c>
      <c r="AS6" s="52">
        <f>AS7</f>
        <v>16096.23</v>
      </c>
      <c r="AT6" s="52">
        <f t="shared" si="3"/>
        <v>6223</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31.08</v>
      </c>
      <c r="BC6" s="52">
        <f>BC7</f>
        <v>29.57</v>
      </c>
      <c r="BD6" s="52">
        <f>BD7</f>
        <v>30.24</v>
      </c>
      <c r="BE6" s="52">
        <f t="shared" si="3"/>
        <v>32.729999999999997</v>
      </c>
      <c r="BF6" s="52">
        <f t="shared" si="3"/>
        <v>430.97</v>
      </c>
      <c r="BG6" s="52">
        <f t="shared" si="3"/>
        <v>536.28</v>
      </c>
      <c r="BH6" s="52">
        <f t="shared" si="3"/>
        <v>514.66</v>
      </c>
      <c r="BI6" s="52">
        <f t="shared" si="3"/>
        <v>504.81</v>
      </c>
      <c r="BJ6" s="52">
        <f t="shared" si="3"/>
        <v>498.01</v>
      </c>
      <c r="BK6" s="50" t="str">
        <f>IF(BK7="-","【-】","【"&amp;SUBSTITUTE(TEXT(BK7,"#,##0.00"),"-","△")&amp;"】")</f>
        <v>【238.81】</v>
      </c>
      <c r="BL6" s="52">
        <f t="shared" si="3"/>
        <v>117.64</v>
      </c>
      <c r="BM6" s="52">
        <f>BM7</f>
        <v>141.33000000000001</v>
      </c>
      <c r="BN6" s="52">
        <f>BN7</f>
        <v>121.87</v>
      </c>
      <c r="BO6" s="52">
        <f>BO7</f>
        <v>131.75</v>
      </c>
      <c r="BP6" s="52">
        <f t="shared" si="3"/>
        <v>118.69</v>
      </c>
      <c r="BQ6" s="52">
        <f t="shared" si="3"/>
        <v>100.16</v>
      </c>
      <c r="BR6" s="52">
        <f t="shared" si="3"/>
        <v>100.54</v>
      </c>
      <c r="BS6" s="52">
        <f t="shared" si="3"/>
        <v>95.99</v>
      </c>
      <c r="BT6" s="52">
        <f t="shared" si="3"/>
        <v>94.91</v>
      </c>
      <c r="BU6" s="52">
        <f t="shared" si="3"/>
        <v>90.22</v>
      </c>
      <c r="BV6" s="50" t="str">
        <f>IF(BV7="-","【-】","【"&amp;SUBSTITUTE(TEXT(BV7,"#,##0.00"),"-","△")&amp;"】")</f>
        <v>【115.00】</v>
      </c>
      <c r="BW6" s="52">
        <f t="shared" si="3"/>
        <v>44.4</v>
      </c>
      <c r="BX6" s="52">
        <f>BX7</f>
        <v>39.26</v>
      </c>
      <c r="BY6" s="52">
        <f>BY7</f>
        <v>44.76</v>
      </c>
      <c r="BZ6" s="52">
        <f>BZ7</f>
        <v>41.83</v>
      </c>
      <c r="CA6" s="52">
        <f t="shared" si="3"/>
        <v>45.16</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9.9</v>
      </c>
      <c r="CI6" s="52">
        <f>CI7</f>
        <v>11.2</v>
      </c>
      <c r="CJ6" s="52">
        <f>CJ7</f>
        <v>11.6</v>
      </c>
      <c r="CK6" s="52">
        <f>CK7</f>
        <v>11.2</v>
      </c>
      <c r="CL6" s="52">
        <f t="shared" si="5"/>
        <v>10.4</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14.5</v>
      </c>
      <c r="CT6" s="52">
        <f>CT7</f>
        <v>15.5</v>
      </c>
      <c r="CU6" s="52">
        <f>CU7</f>
        <v>16.899999999999999</v>
      </c>
      <c r="CV6" s="52">
        <f>CV7</f>
        <v>14.5</v>
      </c>
      <c r="CW6" s="52">
        <f t="shared" si="6"/>
        <v>15.2</v>
      </c>
      <c r="CX6" s="52">
        <f t="shared" si="6"/>
        <v>52.54</v>
      </c>
      <c r="CY6" s="52">
        <f t="shared" si="6"/>
        <v>50.81</v>
      </c>
      <c r="CZ6" s="52">
        <f t="shared" si="6"/>
        <v>50.28</v>
      </c>
      <c r="DA6" s="52">
        <f t="shared" si="6"/>
        <v>51.42</v>
      </c>
      <c r="DB6" s="52">
        <f t="shared" si="6"/>
        <v>50.9</v>
      </c>
      <c r="DC6" s="50" t="str">
        <f>IF(DC7="-","【-】","【"&amp;SUBSTITUTE(TEXT(DC7,"#,##0.00"),"-","△")&amp;"】")</f>
        <v>【77.39】</v>
      </c>
      <c r="DD6" s="52">
        <f t="shared" ref="DD6:DM6" si="7">DD7</f>
        <v>29.22</v>
      </c>
      <c r="DE6" s="52">
        <f>DE7</f>
        <v>31.84</v>
      </c>
      <c r="DF6" s="52">
        <f>DF7</f>
        <v>34.67</v>
      </c>
      <c r="DG6" s="52">
        <f>DG7</f>
        <v>35</v>
      </c>
      <c r="DH6" s="52">
        <f t="shared" si="7"/>
        <v>38.01</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89</v>
      </c>
      <c r="C7" s="54" t="s">
        <v>90</v>
      </c>
      <c r="D7" s="54" t="s">
        <v>91</v>
      </c>
      <c r="E7" s="54" t="s">
        <v>92</v>
      </c>
      <c r="F7" s="54" t="s">
        <v>93</v>
      </c>
      <c r="G7" s="54" t="s">
        <v>94</v>
      </c>
      <c r="H7" s="54" t="s">
        <v>95</v>
      </c>
      <c r="I7" s="54" t="s">
        <v>96</v>
      </c>
      <c r="J7" s="54" t="s">
        <v>97</v>
      </c>
      <c r="K7" s="55">
        <v>1000</v>
      </c>
      <c r="L7" s="54" t="s">
        <v>98</v>
      </c>
      <c r="M7" s="55">
        <v>1</v>
      </c>
      <c r="N7" s="55">
        <v>104</v>
      </c>
      <c r="O7" s="56" t="s">
        <v>99</v>
      </c>
      <c r="P7" s="56">
        <v>98.3</v>
      </c>
      <c r="Q7" s="55">
        <v>11</v>
      </c>
      <c r="R7" s="55">
        <v>152</v>
      </c>
      <c r="S7" s="54" t="s">
        <v>100</v>
      </c>
      <c r="T7" s="57">
        <v>108.88</v>
      </c>
      <c r="U7" s="57">
        <v>122.05</v>
      </c>
      <c r="V7" s="57">
        <v>128.9</v>
      </c>
      <c r="W7" s="57">
        <v>117.6</v>
      </c>
      <c r="X7" s="57">
        <v>110.1</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14605.61</v>
      </c>
      <c r="AQ7" s="57">
        <v>2997.85</v>
      </c>
      <c r="AR7" s="57">
        <v>3422.83</v>
      </c>
      <c r="AS7" s="57">
        <v>16096.23</v>
      </c>
      <c r="AT7" s="57">
        <v>6223</v>
      </c>
      <c r="AU7" s="57">
        <v>742.59</v>
      </c>
      <c r="AV7" s="57">
        <v>549.77</v>
      </c>
      <c r="AW7" s="57">
        <v>730.25</v>
      </c>
      <c r="AX7" s="57">
        <v>868.31</v>
      </c>
      <c r="AY7" s="57">
        <v>732.52</v>
      </c>
      <c r="AZ7" s="57">
        <v>420.52</v>
      </c>
      <c r="BA7" s="57">
        <v>0</v>
      </c>
      <c r="BB7" s="57">
        <v>31.08</v>
      </c>
      <c r="BC7" s="57">
        <v>29.57</v>
      </c>
      <c r="BD7" s="57">
        <v>30.24</v>
      </c>
      <c r="BE7" s="57">
        <v>32.729999999999997</v>
      </c>
      <c r="BF7" s="57">
        <v>430.97</v>
      </c>
      <c r="BG7" s="57">
        <v>536.28</v>
      </c>
      <c r="BH7" s="57">
        <v>514.66</v>
      </c>
      <c r="BI7" s="57">
        <v>504.81</v>
      </c>
      <c r="BJ7" s="57">
        <v>498.01</v>
      </c>
      <c r="BK7" s="57">
        <v>238.81</v>
      </c>
      <c r="BL7" s="57">
        <v>117.64</v>
      </c>
      <c r="BM7" s="57">
        <v>141.33000000000001</v>
      </c>
      <c r="BN7" s="57">
        <v>121.87</v>
      </c>
      <c r="BO7" s="57">
        <v>131.75</v>
      </c>
      <c r="BP7" s="57">
        <v>118.69</v>
      </c>
      <c r="BQ7" s="57">
        <v>100.16</v>
      </c>
      <c r="BR7" s="57">
        <v>100.54</v>
      </c>
      <c r="BS7" s="57">
        <v>95.99</v>
      </c>
      <c r="BT7" s="57">
        <v>94.91</v>
      </c>
      <c r="BU7" s="57">
        <v>90.22</v>
      </c>
      <c r="BV7" s="57">
        <v>115</v>
      </c>
      <c r="BW7" s="57">
        <v>44.4</v>
      </c>
      <c r="BX7" s="57">
        <v>39.26</v>
      </c>
      <c r="BY7" s="57">
        <v>44.76</v>
      </c>
      <c r="BZ7" s="57">
        <v>41.83</v>
      </c>
      <c r="CA7" s="57">
        <v>45.16</v>
      </c>
      <c r="CB7" s="57">
        <v>42.5</v>
      </c>
      <c r="CC7" s="57">
        <v>42.19</v>
      </c>
      <c r="CD7" s="57">
        <v>44.55</v>
      </c>
      <c r="CE7" s="57">
        <v>47.36</v>
      </c>
      <c r="CF7" s="57">
        <v>49.94</v>
      </c>
      <c r="CG7" s="57">
        <v>18.600000000000001</v>
      </c>
      <c r="CH7" s="57">
        <v>9.9</v>
      </c>
      <c r="CI7" s="57">
        <v>11.2</v>
      </c>
      <c r="CJ7" s="57">
        <v>11.6</v>
      </c>
      <c r="CK7" s="57">
        <v>11.2</v>
      </c>
      <c r="CL7" s="57">
        <v>10.4</v>
      </c>
      <c r="CM7" s="57">
        <v>35.909999999999997</v>
      </c>
      <c r="CN7" s="57">
        <v>35.54</v>
      </c>
      <c r="CO7" s="57">
        <v>35.24</v>
      </c>
      <c r="CP7" s="57">
        <v>35.22</v>
      </c>
      <c r="CQ7" s="57">
        <v>34.92</v>
      </c>
      <c r="CR7" s="57">
        <v>55.21</v>
      </c>
      <c r="CS7" s="57">
        <v>14.5</v>
      </c>
      <c r="CT7" s="57">
        <v>15.5</v>
      </c>
      <c r="CU7" s="57">
        <v>16.899999999999999</v>
      </c>
      <c r="CV7" s="57">
        <v>14.5</v>
      </c>
      <c r="CW7" s="57">
        <v>15.2</v>
      </c>
      <c r="CX7" s="57">
        <v>52.54</v>
      </c>
      <c r="CY7" s="57">
        <v>50.81</v>
      </c>
      <c r="CZ7" s="57">
        <v>50.28</v>
      </c>
      <c r="DA7" s="57">
        <v>51.42</v>
      </c>
      <c r="DB7" s="57">
        <v>50.9</v>
      </c>
      <c r="DC7" s="57">
        <v>77.39</v>
      </c>
      <c r="DD7" s="57">
        <v>29.22</v>
      </c>
      <c r="DE7" s="57">
        <v>31.84</v>
      </c>
      <c r="DF7" s="57">
        <v>34.67</v>
      </c>
      <c r="DG7" s="57">
        <v>35</v>
      </c>
      <c r="DH7" s="57">
        <v>38.01</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108.88</v>
      </c>
      <c r="V11" s="65">
        <f>IF(U6="-",NA(),U6)</f>
        <v>122.05</v>
      </c>
      <c r="W11" s="65">
        <f>IF(V6="-",NA(),V6)</f>
        <v>128.9</v>
      </c>
      <c r="X11" s="65">
        <f>IF(W6="-",NA(),W6)</f>
        <v>117.6</v>
      </c>
      <c r="Y11" s="65">
        <f>IF(X6="-",NA(),X6)</f>
        <v>110.1</v>
      </c>
      <c r="AE11" s="64" t="s">
        <v>23</v>
      </c>
      <c r="AF11" s="65">
        <f>IF(AE6="-",NA(),AE6)</f>
        <v>0</v>
      </c>
      <c r="AG11" s="65">
        <f>IF(AF6="-",NA(),AF6)</f>
        <v>0</v>
      </c>
      <c r="AH11" s="65">
        <f>IF(AG6="-",NA(),AG6)</f>
        <v>0</v>
      </c>
      <c r="AI11" s="65">
        <f>IF(AH6="-",NA(),AH6)</f>
        <v>0</v>
      </c>
      <c r="AJ11" s="65">
        <f>IF(AI6="-",NA(),AI6)</f>
        <v>0</v>
      </c>
      <c r="AP11" s="64" t="s">
        <v>23</v>
      </c>
      <c r="AQ11" s="65">
        <f>IF(AP6="-",NA(),AP6)</f>
        <v>14605.61</v>
      </c>
      <c r="AR11" s="65">
        <f>IF(AQ6="-",NA(),AQ6)</f>
        <v>2997.85</v>
      </c>
      <c r="AS11" s="65">
        <f>IF(AR6="-",NA(),AR6)</f>
        <v>3422.83</v>
      </c>
      <c r="AT11" s="65">
        <f>IF(AS6="-",NA(),AS6)</f>
        <v>16096.23</v>
      </c>
      <c r="AU11" s="65">
        <f>IF(AT6="-",NA(),AT6)</f>
        <v>6223</v>
      </c>
      <c r="BA11" s="64" t="s">
        <v>23</v>
      </c>
      <c r="BB11" s="65">
        <f>IF(BA6="-",NA(),BA6)</f>
        <v>0</v>
      </c>
      <c r="BC11" s="65">
        <f>IF(BB6="-",NA(),BB6)</f>
        <v>31.08</v>
      </c>
      <c r="BD11" s="65">
        <f>IF(BC6="-",NA(),BC6)</f>
        <v>29.57</v>
      </c>
      <c r="BE11" s="65">
        <f>IF(BD6="-",NA(),BD6)</f>
        <v>30.24</v>
      </c>
      <c r="BF11" s="65">
        <f>IF(BE6="-",NA(),BE6)</f>
        <v>32.729999999999997</v>
      </c>
      <c r="BL11" s="64" t="s">
        <v>23</v>
      </c>
      <c r="BM11" s="65">
        <f>IF(BL6="-",NA(),BL6)</f>
        <v>117.64</v>
      </c>
      <c r="BN11" s="65">
        <f>IF(BM6="-",NA(),BM6)</f>
        <v>141.33000000000001</v>
      </c>
      <c r="BO11" s="65">
        <f>IF(BN6="-",NA(),BN6)</f>
        <v>121.87</v>
      </c>
      <c r="BP11" s="65">
        <f>IF(BO6="-",NA(),BO6)</f>
        <v>131.75</v>
      </c>
      <c r="BQ11" s="65">
        <f>IF(BP6="-",NA(),BP6)</f>
        <v>118.69</v>
      </c>
      <c r="BW11" s="64" t="s">
        <v>23</v>
      </c>
      <c r="BX11" s="65">
        <f>IF(BW6="-",NA(),BW6)</f>
        <v>44.4</v>
      </c>
      <c r="BY11" s="65">
        <f>IF(BX6="-",NA(),BX6)</f>
        <v>39.26</v>
      </c>
      <c r="BZ11" s="65">
        <f>IF(BY6="-",NA(),BY6)</f>
        <v>44.76</v>
      </c>
      <c r="CA11" s="65">
        <f>IF(BZ6="-",NA(),BZ6)</f>
        <v>41.83</v>
      </c>
      <c r="CB11" s="65">
        <f>IF(CA6="-",NA(),CA6)</f>
        <v>45.16</v>
      </c>
      <c r="CH11" s="64" t="s">
        <v>23</v>
      </c>
      <c r="CI11" s="65">
        <f>IF(CH6="-",NA(),CH6)</f>
        <v>9.9</v>
      </c>
      <c r="CJ11" s="65">
        <f>IF(CI6="-",NA(),CI6)</f>
        <v>11.2</v>
      </c>
      <c r="CK11" s="65">
        <f>IF(CJ6="-",NA(),CJ6)</f>
        <v>11.6</v>
      </c>
      <c r="CL11" s="65">
        <f>IF(CK6="-",NA(),CK6)</f>
        <v>11.2</v>
      </c>
      <c r="CM11" s="65">
        <f>IF(CL6="-",NA(),CL6)</f>
        <v>10.4</v>
      </c>
      <c r="CS11" s="64" t="s">
        <v>23</v>
      </c>
      <c r="CT11" s="65">
        <f>IF(CS6="-",NA(),CS6)</f>
        <v>14.5</v>
      </c>
      <c r="CU11" s="65">
        <f>IF(CT6="-",NA(),CT6)</f>
        <v>15.5</v>
      </c>
      <c r="CV11" s="65">
        <f>IF(CU6="-",NA(),CU6)</f>
        <v>16.899999999999999</v>
      </c>
      <c r="CW11" s="65">
        <f>IF(CV6="-",NA(),CV6)</f>
        <v>14.5</v>
      </c>
      <c r="CX11" s="65">
        <f>IF(CW6="-",NA(),CW6)</f>
        <v>15.2</v>
      </c>
      <c r="DD11" s="64" t="s">
        <v>23</v>
      </c>
      <c r="DE11" s="65">
        <f>IF(DD6="-",NA(),DD6)</f>
        <v>29.22</v>
      </c>
      <c r="DF11" s="65">
        <f>IF(DE6="-",NA(),DE6)</f>
        <v>31.84</v>
      </c>
      <c r="DG11" s="65">
        <f>IF(DF6="-",NA(),DF6)</f>
        <v>34.67</v>
      </c>
      <c r="DH11" s="65">
        <f>IF(DG6="-",NA(),DG6)</f>
        <v>35</v>
      </c>
      <c r="DI11" s="65">
        <f>IF(DH6="-",NA(),DH6)</f>
        <v>38.01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西川</cp:lastModifiedBy>
  <cp:lastPrinted>2021-01-21T06:34:35Z</cp:lastPrinted>
  <dcterms:created xsi:type="dcterms:W3CDTF">2020-12-04T03:44:16Z</dcterms:created>
  <dcterms:modified xsi:type="dcterms:W3CDTF">2021-02-03T00:23:17Z</dcterms:modified>
  <cp:category/>
</cp:coreProperties>
</file>